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9.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drawing4.xml" ContentType="application/vnd.openxmlformats-officedocument.drawing+xml"/>
  <Override PartName="/xl/drawings/drawing2.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3.xml" ContentType="application/vnd.openxmlformats-officedocument.drawing+xml"/>
  <Override PartName="/xl/drawings/vmlDrawing3.vml" ContentType="application/vnd.openxmlformats-officedocument.vmlDrawing"/>
  <Override PartName="/xl/drawings/vmlDrawing4.vml" ContentType="application/vnd.openxmlformats-officedocument.vmlDrawing"/>
  <Override PartName="/xl/drawings/drawing6.xml" ContentType="application/vnd.openxmlformats-officedocument.drawing+xml"/>
  <Override PartName="/xl/drawings/vmlDrawing5.vml" ContentType="application/vnd.openxmlformats-officedocument.vmlDrawing"/>
  <Override PartName="/xl/drawings/drawing7.xml" ContentType="application/vnd.openxmlformats-officedocument.drawing+xml"/>
  <Override PartName="/xl/drawings/vmlDrawing6.vml" ContentType="application/vnd.openxmlformats-officedocument.vmlDrawing"/>
  <Override PartName="/xl/drawings/drawing8.xml" ContentType="application/vnd.openxmlformats-officedocument.drawing+xml"/>
  <Override PartName="/xl/drawings/vmlDrawing7.vml" ContentType="application/vnd.openxmlformats-officedocument.vmlDrawing"/>
  <Override PartName="/xl/drawings/drawing9.xml" ContentType="application/vnd.openxmlformats-officedocument.drawing+xml"/>
  <Override PartName="/xl/drawings/vmlDrawing8.vml" ContentType="application/vnd.openxmlformats-officedocument.vmlDrawing"/>
  <Override PartName="/xl/drawings/drawing10.xml" ContentType="application/vnd.openxmlformats-officedocument.drawing+xml"/>
  <Override PartName="/xl/drawings/vmlDrawing9.vml" ContentType="application/vnd.openxmlformats-officedocument.vmlDrawing"/>
  <Override PartName="/xl/drawings/drawing11.xml" ContentType="application/vnd.openxmlformats-officedocument.drawing+xml"/>
  <Override PartName="/xl/sharedStrings.xml" ContentType="application/vnd.openxmlformats-officedocument.spreadsheetml.sharedString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Kontaktandmed" sheetId="1" state="visible" r:id="rId2"/>
    <sheet name="1. Keskmine teenistujate arv" sheetId="2" state="visible" r:id="rId3"/>
    <sheet name="2. Personalistatistika" sheetId="3" state="visible" r:id="rId4"/>
    <sheet name="3. Lahkumised" sheetId="4" state="visible" r:id="rId5"/>
    <sheet name="4. Tulemised" sheetId="5" state="visible" r:id="rId6"/>
    <sheet name="5.1. Koolitus" sheetId="6" state="visible" r:id="rId7"/>
    <sheet name="5.2. Koolitus" sheetId="7" state="visible" r:id="rId8"/>
    <sheet name="6. Hindamine" sheetId="8" state="visible" r:id="rId9"/>
    <sheet name="7. Värbamine" sheetId="9" state="visible" r:id="rId10"/>
    <sheet name="8. Keskmine palk" sheetId="10" state="visible" r:id="rId11"/>
    <sheet name="9. Palk" sheetId="11" state="visible" r:id="rId12"/>
    <sheet name="10. Personalijuhtimine" sheetId="12" state="visible" r:id="rId13"/>
    <sheet name="Klassifikaatorid" sheetId="13" state="visible" r:id="rId14"/>
  </sheets>
  <calcPr iterateCount="100" refMode="A1" iterate="false" iterateDelta="0.0001"/>
  <extLst>
    <ext xmlns:loext="http://schemas.libreoffice.org/" uri="{7626C862-2A13-11E5-B345-FEFF819CDC9F}">
      <loext:extCalcPr stringRefSyntax="ExcelA1"/>
    </ext>
  </extLst>
</workbook>
</file>

<file path=xl/comments10.xml><?xml version="1.0" encoding="utf-8"?>
<comments xmlns="http://schemas.openxmlformats.org/spreadsheetml/2006/main" xmlns:xdr="http://schemas.openxmlformats.org/drawingml/2006/spreadsheetDrawing">
  <authors>
    <author>TV</author>
  </authors>
  <commentList>
    <comment ref="B5" authorId="0">
      <text>
        <r>
          <rPr>
            <sz val="11"/>
            <color rgb="FF000000"/>
            <rFont val="Calibri"/>
            <family val="2"/>
            <charset val="186"/>
          </rPr>
          <t xml:space="preserve">Ainult KOV üksuse ametiasutuste töötajad.
</t>
        </r>
        <r>
          <rPr>
            <sz val="8"/>
            <color rgb="FF000000"/>
            <rFont val="Segoe UI"/>
            <family val="2"/>
            <charset val="186"/>
          </rPr>
          <t xml:space="preserve">
</t>
        </r>
        <r>
          <rPr>
            <u val="single"/>
            <sz val="8"/>
            <color rgb="FF000000"/>
            <rFont val="Segoe UI"/>
            <family val="2"/>
            <charset val="186"/>
          </rPr>
          <t xml:space="preserve">Avaliku teenistuse seaduse § 6 lg 3:
</t>
        </r>
        <r>
          <rPr>
            <sz val="8"/>
            <color rgb="FF000000"/>
            <rFont val="Segoe UI"/>
            <family val="2"/>
            <charset val="186"/>
          </rPr>
          <t xml:space="preserve">Kohaliku omavalitsuse üksuse ametiasutus käesoleva paragrahvi lõike 1 tähenduses on:
  1) valla- ja linnavolikogu kantselei;
  2) valla- ja linnakantselei;
  3) valla- ja linnavalitsus asutusena koos struktuuriüksustega;
  4) osavalla- ja linnaosavalitsus asutusena;
  5) valla- ja linnavalitsuse amet;
  6) valla või linna ühisamet.
</t>
        </r>
      </text>
    </comment>
    <comment ref="D3" authorId="0">
      <text>
        <r>
          <rPr>
            <sz val="11"/>
            <color rgb="FF000000"/>
            <rFont val="Calibri"/>
            <family val="2"/>
            <charset val="186"/>
          </rPr>
          <t xml:space="preserve">Konto puhul vaadelda, et COFOGi tegevusala järgi jääksid sisse ainult valitavad ja ametisse nimetatavad isikud (kindlasti peaksid välja jääma volikogu liikmed).
</t>
        </r>
      </text>
    </comment>
    <comment ref="E3" authorId="0">
      <text>
        <r>
          <rPr>
            <sz val="11"/>
            <color rgb="FF000000"/>
            <rFont val="Calibri"/>
            <family val="2"/>
            <charset val="186"/>
          </rPr>
          <t xml:space="preserve">Konto puhul vaadelda, et COFOGi tegevusala järgi jääksid sisse ainult valitavad ja ametisse nimetatavad isikud (kindlasti peaksid välja jääma volikogu liikmed).
</t>
        </r>
      </text>
    </comment>
  </commentList>
</comments>
</file>

<file path=xl/comments11.xml><?xml version="1.0" encoding="utf-8"?>
<comments xmlns="http://schemas.openxmlformats.org/spreadsheetml/2006/main" xmlns:xdr="http://schemas.openxmlformats.org/drawingml/2006/spreadsheetDrawing">
  <authors>
    <author>TV</author>
  </authors>
  <commentList>
    <comment ref="G6" authorId="0">
      <text>
        <r>
          <rPr>
            <sz val="11"/>
            <color rgb="FF000000"/>
            <rFont val="Calibri"/>
            <family val="2"/>
            <charset val="186"/>
          </rPr>
          <t xml:space="preserve">Kui inimene on töötanud 6 kuud täiskoormusega, on tema töötatud perioodi keskmine koormus 1. 
Kui inimene on töötanud samal ametikohal 5 kuud täiskoormusega ning 5 kuud 0,5 koormusega, on tema töötatud perioodi keskmine koormus 0,75 (arvutuskäik: (5*1+5*0,5)/10=0,75). 
</t>
        </r>
      </text>
    </comment>
    <comment ref="O6" authorId="0">
      <text>
        <r>
          <rPr>
            <sz val="11"/>
            <color rgb="FF000000"/>
            <rFont val="Calibri"/>
            <family val="2"/>
            <charset val="186"/>
          </rPr>
          <t xml:space="preserve">
</t>
        </r>
        <r>
          <rPr>
            <sz val="9"/>
            <color rgb="FF000000"/>
            <rFont val="Tahoma"/>
            <family val="2"/>
            <charset val="186"/>
          </rPr>
          <t xml:space="preserve">Ametnike arv palgastatistika lehel peaks võrduma ametnike arvuga personalistatistika lehel + aasta jooksul lahkunud ametnikud + vallavanem/linnaepea.
Valemit mitte muuta!</t>
        </r>
      </text>
    </comment>
  </commentList>
</comments>
</file>

<file path=xl/comments2.xml><?xml version="1.0" encoding="utf-8"?>
<comments xmlns="http://schemas.openxmlformats.org/spreadsheetml/2006/main" xmlns:xdr="http://schemas.openxmlformats.org/drawingml/2006/spreadsheetDrawing">
  <authors>
    <author>TV</author>
  </authors>
  <commentList>
    <comment ref="B6" authorId="0">
      <text>
        <r>
          <rPr>
            <sz val="11"/>
            <color rgb="FF000000"/>
            <rFont val="Calibri"/>
            <family val="2"/>
            <charset val="186"/>
          </rPr>
          <t xml:space="preserve">Mitte arvestada "sh ametnikud" lahtris linnapead/vallavanemet ja abilinnapead/abivallavanemat.</t>
        </r>
      </text>
    </comment>
    <comment ref="B7" authorId="0">
      <text>
        <r>
          <rPr>
            <sz val="11"/>
            <color rgb="FF000000"/>
            <rFont val="Calibri"/>
            <family val="2"/>
            <charset val="186"/>
          </rPr>
          <t xml:space="preserve">Kui ametiasutuse nimekirjas on ka töölepingulisi töötajaid, siis palun märkida nende arv.
</t>
        </r>
      </text>
    </comment>
    <comment ref="C3" authorId="0">
      <text>
        <r>
          <rPr>
            <sz val="11"/>
            <color rgb="FF000000"/>
            <rFont val="Calibri"/>
            <family val="2"/>
            <charset val="186"/>
          </rPr>
          <t xml:space="preserve">Aasta keskmise teenistujate arvu (isikute arv) leidmiseks liidetakse </t>
        </r>
        <r>
          <rPr>
            <b val="true"/>
            <u val="single"/>
            <sz val="8"/>
            <color rgb="FF000000"/>
            <rFont val="Segoe UI"/>
            <family val="2"/>
            <charset val="186"/>
          </rPr>
          <t xml:space="preserve">iga teenistuja ametis oldud päevade arv aastas</t>
        </r>
        <r>
          <rPr>
            <sz val="8"/>
            <color rgb="FF000000"/>
            <rFont val="Segoe UI"/>
            <family val="2"/>
            <charset val="186"/>
          </rPr>
          <t xml:space="preserve"> ning jagatakse saadud tulemus päevade arvuga aastas. Arvutusest jäetakse välja päevad, millal töötaja oli pikaajalisel puudumisel (st järjestikune puudumine on pikem kui 6 kuud).
Näiteks: Leida asutuse aasta keskmine teenistujate arv, kui asutuses töötas:
55 teenistujat 365 päeva,
3 teenistujat 280 päeva,
2 teenistujat 150 päeva.
Aasta keskmise teenistujate arvu leidmine:
(55x365+3x280+2x150)/365=58,1
</t>
        </r>
        <r>
          <rPr>
            <i val="true"/>
            <u val="single"/>
            <sz val="8"/>
            <color rgb="FF000000"/>
            <rFont val="Segoe UI"/>
            <family val="2"/>
            <charset val="186"/>
          </rPr>
          <t xml:space="preserve">Alternatiivina</t>
        </r>
        <r>
          <rPr>
            <i val="true"/>
            <sz val="8"/>
            <color rgb="FF000000"/>
            <rFont val="Segoe UI"/>
            <family val="2"/>
            <charset val="186"/>
          </rPr>
          <t xml:space="preserve"> võib kasutada lihtsustatud lähenemist, ehk aasta keskmise teenistujate arvu (isikute arvu) leidmiseks liidetakse vastava ametikoha põhigrupi kaheteistkümne kuu teenistujate koguarvud kuu lõpu seisuga ning jagatakse saadud tulemus kaheteistkümnega.</t>
        </r>
      </text>
    </comment>
    <comment ref="D3" authorId="0">
      <text>
        <r>
          <rPr>
            <sz val="11"/>
            <color rgb="FF000000"/>
            <rFont val="Calibri"/>
            <family val="2"/>
            <charset val="186"/>
          </rPr>
          <t xml:space="preserve">Aasta keskmine täistööajale taandatud teenistujate arv leitakse liites</t>
        </r>
        <r>
          <rPr>
            <b val="true"/>
            <u val="single"/>
            <sz val="8"/>
            <color rgb="FF000000"/>
            <rFont val="Segoe UI"/>
            <family val="2"/>
            <charset val="186"/>
          </rPr>
          <t xml:space="preserve"> iga üksiku  päeva koormused aastas </t>
        </r>
        <r>
          <rPr>
            <sz val="8"/>
            <color rgb="FF000000"/>
            <rFont val="Segoe UI"/>
            <family val="2"/>
            <charset val="186"/>
          </rPr>
          <t xml:space="preserve">ning jagades saadud tulemus päevade arvuga aastas. Arvutusest jäetakse välja päevad, millal töötaja oli pikaajalisel puudumisel (st järjestikune puudumine on pikem kui 6 kuud). 
Näiteks: Tööajanorm asutuses on 8 tundi päevas. 
Leida asutuse aasta keskmine täistööajale taandatud teenistujate arv, kui asutuses töötas:
53 täistööajaga teenistujat 365 päeva,
3 täistööajaga teenistujat 280 päeva,
1 täistööajaga teenistuja 150 päeva,
1 osalise tööajaga teenistuja 6 tundi päevas (arvestatakse 0,75-na) 366 päeva,
1 osalise tööajaga teenistuja 4 tundi päevas (arvestatakse 0,50-na) 150 päeva,
1 osalise tööajaga teenistuja 2 tundi päevas (arvestatakse 0,25-na) 366 päeva.
Täistööajaga teenistujate keskmise arvu leidmine:
(53x365+3x280+1x150)/365=55,7
Osalise tööajaga teenistujate keskmise arvu leidmine:
(0,75x365+0,5x150+0,25x365)/365=1,2
Aasta keskmine täistööajale taandatud teenistujate arv: 55,7 + 1,2 = 56,9
</t>
        </r>
        <r>
          <rPr>
            <i val="true"/>
            <u val="single"/>
            <sz val="8"/>
            <color rgb="FF000000"/>
            <rFont val="Segoe UI"/>
            <family val="2"/>
            <charset val="186"/>
          </rPr>
          <t xml:space="preserve">Alternatiivina</t>
        </r>
        <r>
          <rPr>
            <i val="true"/>
            <sz val="8"/>
            <color rgb="FF000000"/>
            <rFont val="Segoe UI"/>
            <family val="2"/>
            <charset val="186"/>
          </rPr>
          <t xml:space="preserve"> võib kasutada lihtsustatud lähenemist, ehk aasta keskmise täistööajale taandatud teenistujate arvu (koormus) leidmiseks liidetakse vastava ametikoha põhigrupi kaheteistkümne kuu teenistujate koormused kuu lõpu seisuga ning jagatakse saadud tulemus kaheteistkümnega. </t>
        </r>
      </text>
    </comment>
    <comment ref="E1" authorId="0">
      <text>
        <r>
          <rPr>
            <sz val="11"/>
            <color rgb="FF000000"/>
            <rFont val="Calibri"/>
            <family val="2"/>
            <charset val="186"/>
          </rPr>
          <t xml:space="preserve">Avaliku teenistuse seaduse § 6 lg 3:
</t>
        </r>
        <r>
          <rPr>
            <sz val="8"/>
            <color rgb="FF000000"/>
            <rFont val="Segoe UI"/>
            <family val="2"/>
            <charset val="186"/>
          </rPr>
          <t xml:space="preserve">Kohaliku omavalitsuse üksuse ametiasutus käesoleva paragrahvi lõike 1 tähenduses on:
</t>
        </r>
        <r>
          <rPr>
            <b val="true"/>
            <sz val="8"/>
            <color rgb="FF000000"/>
            <rFont val="Segoe UI"/>
            <family val="2"/>
            <charset val="186"/>
          </rPr>
          <t xml:space="preserve">  </t>
        </r>
        <r>
          <rPr>
            <sz val="8"/>
            <color rgb="FF000000"/>
            <rFont val="Segoe UI"/>
            <family val="2"/>
            <charset val="186"/>
          </rPr>
          <t xml:space="preserve">1) valla- ja linnavolikogu kantselei;
  2) valla- ja linnakantselei;
  3) valla- ja linnavalitsus asutusena koos struktuuriüksustega;
  4) osavalla- ja linnaosavalitsus asutusena;
  5) valla- ja linnavalitsuse amet;
  6) valla või linna ühisamet.</t>
        </r>
      </text>
    </comment>
    <comment ref="F1" authorId="0">
      <text>
        <r>
          <rPr>
            <sz val="11"/>
            <color rgb="FF000000"/>
            <rFont val="Calibri"/>
            <family val="2"/>
            <charset val="186"/>
          </rPr>
          <t xml:space="preserve">
Isikute arvu kontroll 2.Personalistatistika töölehe andmetega.
Kui erinevus on +/-9 või rohkem isikut, tuleb üle kontrollida Aasta keskmine teenistujate arv ja Personalistatisitika 31.12.2022 seisuga.
Valemit mitte muuta!</t>
        </r>
      </text>
    </comment>
    <comment ref="G1" authorId="0">
      <text>
        <r>
          <rPr>
            <sz val="11"/>
            <color rgb="FF000000"/>
            <rFont val="Calibri"/>
            <family val="2"/>
            <charset val="186"/>
          </rPr>
          <t xml:space="preserve">
Täistööajale taandatud teenistujate arvu kontroll 2.Personalistatistika töölehel toodud isikute koormusega.
Kui erinevus on +/-9 või rohkem, tuleb üle kontrollida Aasta keskmine täistööajale taandatud teenistujate arv ja Personalistatistikas toodud andmed ja koormus 31.12.2022 seisuga.
Valemit mitte muuta!</t>
        </r>
      </text>
    </comment>
    <comment ref="H1" authorId="0">
      <text>
        <r>
          <rPr>
            <sz val="11"/>
            <color rgb="FF000000"/>
            <rFont val="Calibri"/>
            <family val="2"/>
            <charset val="186"/>
          </rPr>
          <t xml:space="preserve">
Keskmine teenistujate arvu võrdlus täistööajale taandatud teenistujate arvuga 
Kui erinevus on +/-2 või rohkem, tuleb üle kontrollida keskmine isikute arv ja täistööajale taandatud iskute arv
Valemit mitte muuta!</t>
        </r>
      </text>
    </comment>
  </commentList>
</comments>
</file>

<file path=xl/comments3.xml><?xml version="1.0" encoding="utf-8"?>
<comments xmlns="http://schemas.openxmlformats.org/spreadsheetml/2006/main" xmlns:xdr="http://schemas.openxmlformats.org/drawingml/2006/spreadsheetDrawing">
  <authors>
    <author>TV</author>
  </authors>
  <commentList>
    <comment ref="I1" authorId="0">
      <text>
        <r>
          <rPr>
            <sz val="11"/>
            <color rgb="FF000000"/>
            <rFont val="Calibri"/>
            <family val="2"/>
            <charset val="186"/>
          </rPr>
          <t xml:space="preserve">Avaliku teenistuse seaduse § 6 lg 3:
</t>
        </r>
        <r>
          <rPr>
            <sz val="8"/>
            <color rgb="FF000000"/>
            <rFont val="Segoe UI"/>
            <family val="2"/>
            <charset val="186"/>
          </rPr>
          <t xml:space="preserve">Kohaliku omavalitsuse üksuse ametiasutus käesoleva paragrahvi lõike 1 tähenduses on:
</t>
        </r>
        <r>
          <rPr>
            <b val="true"/>
            <sz val="8"/>
            <color rgb="FF000000"/>
            <rFont val="Segoe UI"/>
            <family val="2"/>
            <charset val="186"/>
          </rPr>
          <t xml:space="preserve">  </t>
        </r>
        <r>
          <rPr>
            <sz val="8"/>
            <color rgb="FF000000"/>
            <rFont val="Segoe UI"/>
            <family val="2"/>
            <charset val="186"/>
          </rPr>
          <t xml:space="preserve">1) valla- ja linnavolikogu kantselei;
  2) valla- ja linnakantselei;
  3) valla- ja linnavalitsus asutusena koos struktuuriüksustega;
  4) osavalla- ja linnaosavalitsus asutusena;
  5) valla- ja linnavalitsuse amet;
   6) valla või linna ühisamet.
</t>
        </r>
      </text>
    </comment>
  </commentList>
</comments>
</file>

<file path=xl/comments4.xml><?xml version="1.0" encoding="utf-8"?>
<comments xmlns="http://schemas.openxmlformats.org/spreadsheetml/2006/main" xmlns:xdr="http://schemas.openxmlformats.org/drawingml/2006/spreadsheetDrawing">
  <authors>
    <author>TV</author>
  </authors>
  <commentList>
    <comment ref="E2" authorId="0">
      <text>
        <r>
          <rPr>
            <sz val="11"/>
            <color rgb="FF000000"/>
            <rFont val="Calibri"/>
            <family val="2"/>
            <charset val="186"/>
          </rPr>
          <t xml:space="preserve">Kui teenistuja staaž on väiksem kui aasta, siis märkida 0.</t>
        </r>
      </text>
    </comment>
  </commentList>
</comments>
</file>

<file path=xl/comments6.xml><?xml version="1.0" encoding="utf-8"?>
<comments xmlns="http://schemas.openxmlformats.org/spreadsheetml/2006/main" xmlns:xdr="http://schemas.openxmlformats.org/drawingml/2006/spreadsheetDrawing">
  <authors>
    <author>TV</author>
  </authors>
  <commentList>
    <comment ref="B1" authorId="0">
      <text>
        <r>
          <rPr>
            <sz val="11"/>
            <color rgb="FF000000"/>
            <rFont val="Calibri"/>
            <family val="2"/>
            <charset val="186"/>
          </rPr>
          <t xml:space="preserve">Kui töötaja osales koolitusel 2023. a. detsembris, kuid asutus tasus tema koolitusel osalemisega seotud kulud 2024. a. jaanuaris, palume kajastada 2023. a. statistikas vastava koolituse mahtu, osaluste arvu ja koolituskulu.</t>
        </r>
      </text>
    </comment>
    <comment ref="B3" authorId="0">
      <text>
        <r>
          <rPr>
            <sz val="11"/>
            <color rgb="FF000000"/>
            <rFont val="Calibri"/>
            <family val="2"/>
            <charset val="186"/>
          </rPr>
          <t xml:space="preserve">Siin ja edaspidi: täisarv</t>
        </r>
      </text>
    </comment>
    <comment ref="B4" authorId="0">
      <text>
        <r>
          <rPr>
            <sz val="11"/>
            <color rgb="FF000000"/>
            <rFont val="Calibri"/>
            <family val="2"/>
            <charset val="186"/>
          </rPr>
          <t xml:space="preserve">Koolituskuludes arvestada kõiki koolitusi, sh sisekoolitusi.  Sisaldab nii asutuse eelarvest kui välisabist teie asutuse ametnike ja töötajate koolitamiseks tehtud koolituskulusid (sh nii otsesed kui kaudsed koolituskulud). </t>
        </r>
        <r>
          <rPr>
            <b val="true"/>
            <sz val="8"/>
            <color rgb="FF000000"/>
            <rFont val="Segoe UI"/>
            <family val="2"/>
            <charset val="186"/>
          </rPr>
          <t xml:space="preserve">Palume näidata ilma käibemaksuta.</t>
        </r>
      </text>
    </comment>
    <comment ref="B5" authorId="0">
      <text>
        <r>
          <rPr>
            <sz val="11"/>
            <color rgb="FF000000"/>
            <rFont val="Calibri"/>
            <family val="2"/>
            <charset val="186"/>
          </rPr>
          <t xml:space="preserve">Iga koolitusel osalenud teenistuja läheb arvesse ainult üks kord (kui üks inimene osales kolmel erineval koolitusel, läheb temaga seotult kirja üks osaleja).</t>
        </r>
      </text>
    </comment>
  </commentList>
</comments>
</file>

<file path=xl/comments7.xml><?xml version="1.0" encoding="utf-8"?>
<comments xmlns="http://schemas.openxmlformats.org/spreadsheetml/2006/main" xmlns:xdr="http://schemas.openxmlformats.org/drawingml/2006/spreadsheetDrawing">
  <authors>
    <author>TV</author>
  </authors>
  <commentList>
    <comment ref="B1" authorId="0">
      <text>
        <r>
          <rPr>
            <sz val="11"/>
            <color rgb="FF000000"/>
            <rFont val="Calibri"/>
            <family val="2"/>
            <charset val="186"/>
          </rPr>
          <t xml:space="preserve">Kui töötaja osales koolitusel 2023. a. detsembris, kuid asutus tasus tema koolitusel osalemisega seotud kulud 2024. a. jaanuaris, palume kajastada 2023. a. statistikas vastava koolituse mahtu, osaluste arvu ja koolituskulu.</t>
        </r>
      </text>
    </comment>
    <comment ref="C2" authorId="0">
      <text>
        <r>
          <rPr>
            <sz val="11"/>
            <color rgb="FF000000"/>
            <rFont val="Calibri"/>
            <family val="2"/>
            <charset val="186"/>
          </rPr>
          <t xml:space="preserve">1 koolitustund = 45 min;  1 koolituspäev = 7 koolitustundi
Näiteks: 5 inimese osalemisel samal 8-tunnisel koolitusel on tulemuseks 40 tundi.</t>
        </r>
      </text>
    </comment>
  </commentList>
</comments>
</file>

<file path=xl/comments8.xml><?xml version="1.0" encoding="utf-8"?>
<comments xmlns="http://schemas.openxmlformats.org/spreadsheetml/2006/main" xmlns:xdr="http://schemas.openxmlformats.org/drawingml/2006/spreadsheetDrawing">
  <authors>
    <author>TV</author>
  </authors>
  <commentList>
    <comment ref="B2" authorId="0">
      <text>
        <r>
          <rPr>
            <sz val="11"/>
            <color rgb="FF000000"/>
            <rFont val="Calibri"/>
            <family val="2"/>
            <charset val="186"/>
          </rPr>
          <t xml:space="preserve">Vastavalt ATS §30 peab vähemalt kord aastas vahetu juht temale alluva ametnikuga läbi viima arengu- ja hindamisvestluse. ATSis on toodud erisused, millal võib seda edasi lükata järgmisesse aastasse.</t>
        </r>
      </text>
    </comment>
    <comment ref="B3" authorId="0">
      <text>
        <r>
          <rPr>
            <sz val="11"/>
            <color rgb="FF000000"/>
            <rFont val="Calibri"/>
            <family val="2"/>
            <charset val="186"/>
          </rPr>
          <t xml:space="preserve">Töötajate arenguvestluste puhul kasutada ametnikele kehtivate nõuete analoogiat
</t>
        </r>
      </text>
    </comment>
    <comment ref="D2" authorId="0">
      <text>
        <r>
          <rPr>
            <sz val="11"/>
            <color rgb="FF000000"/>
            <rFont val="Calibri"/>
            <family val="2"/>
            <charset val="186"/>
          </rPr>
          <t xml:space="preserve">Avaliku teenistuse seaduse § 30 lg 2: Arengu- ja hindamisvestluse võib edasi lükata järgmisesse aastasse, kui:
1) ametniku avaliku võimu teostamise õigus on arengu- ja hindamisvestlusele eelneva aasta jooksul olnud peatatud kokku üle kuue kuu;
2) ametniku teenistussuhe on vahetult enne arengu- ja hindamisvestlust kestnud vähem kui kuus kuud;
3) ametniku vahetu juhi teenistussuhe on vahetult enne arengu- ja hindamisvestlust kestnud vähem kui neli kuud.
</t>
        </r>
      </text>
    </comment>
  </commentList>
</comments>
</file>

<file path=xl/comments9.xml><?xml version="1.0" encoding="utf-8"?>
<comments xmlns="http://schemas.openxmlformats.org/spreadsheetml/2006/main" xmlns:xdr="http://schemas.openxmlformats.org/drawingml/2006/spreadsheetDrawing">
  <authors>
    <author>TV</author>
  </authors>
  <commentList>
    <comment ref="J2" authorId="0">
      <text>
        <r>
          <rPr>
            <sz val="11"/>
            <color rgb="FF000000"/>
            <rFont val="Calibri"/>
            <family val="2"/>
            <charset val="186"/>
          </rPr>
          <t xml:space="preserve">Kui teenistuskoht jäi täitmata, siis märkida 0.</t>
        </r>
      </text>
    </comment>
    <comment ref="K1" authorId="0">
      <text>
        <r>
          <rPr>
            <sz val="11"/>
            <color rgb="FF000000"/>
            <rFont val="Calibri"/>
            <family val="2"/>
            <charset val="186"/>
          </rPr>
          <t xml:space="preserve">Aitab kontrollida andmete õigsust. Vajadusel täpsustada tekkinud vahesid kirja teel.
Valemit mitte muuta!
</t>
        </r>
      </text>
    </comment>
  </commentList>
</comments>
</file>

<file path=xl/sharedStrings.xml><?xml version="1.0" encoding="utf-8"?>
<sst xmlns="http://schemas.openxmlformats.org/spreadsheetml/2006/main" count="623" uniqueCount="321">
  <si>
    <t xml:space="preserve">PERSONALI- JA PALGASTATISTIKA 2023</t>
  </si>
  <si>
    <t xml:space="preserve">Kontaktandmed</t>
  </si>
  <si>
    <t xml:space="preserve">Kohalik omavalitsus</t>
  </si>
  <si>
    <t xml:space="preserve">Antsla vald</t>
  </si>
  <si>
    <t xml:space="preserve">Asutuse nimi</t>
  </si>
  <si>
    <t xml:space="preserve">Antsla vallavalitsus</t>
  </si>
  <si>
    <t xml:space="preserve">Täitja ees- ja perekonnanimi</t>
  </si>
  <si>
    <t xml:space="preserve">Tiina Trump, Ester Kallion</t>
  </si>
  <si>
    <t xml:space="preserve">Telefon</t>
  </si>
  <si>
    <t xml:space="preserve">785 5004; 785 5788</t>
  </si>
  <si>
    <t xml:space="preserve">E-post</t>
  </si>
  <si>
    <t xml:space="preserve">tiina@antsla.ee; esterk@antsla.ee</t>
  </si>
  <si>
    <t xml:space="preserve">Nõuanded tabeli täitmiseks leiate küsimustikule vastamise juhendist!        </t>
  </si>
  <si>
    <t xml:space="preserve">Rahandusministeeriumi kontaktisik:</t>
  </si>
  <si>
    <t xml:space="preserve">Margit Rannamets, Margit.Rannamets@fin.ee</t>
  </si>
  <si>
    <t xml:space="preserve">E-post:</t>
  </si>
  <si>
    <t xml:space="preserve">statistika@fin.ee</t>
  </si>
  <si>
    <t xml:space="preserve">Täname koostöö eest!</t>
  </si>
  <si>
    <t xml:space="preserve">Teenistuja põhigrupp</t>
  </si>
  <si>
    <t xml:space="preserve">Aasta keskmine teenistujate arv 2023 (isikute arv)</t>
  </si>
  <si>
    <t xml:space="preserve">Aasta keskmine täistööajale taandatud teenistujate arv 2023 (koormus)</t>
  </si>
  <si>
    <t xml:space="preserve">Aasta keskmise isikute arvu võrdlus isikute arvuga 31.12.2023 seisuga</t>
  </si>
  <si>
    <t xml:space="preserve">Aasta keskmine täistööajale taandatud teenistujate arv vs koormused 31.12.2023</t>
  </si>
  <si>
    <t xml:space="preserve">Keskmine isikute arv vs täistööajale taandatud isikute arvu vahe</t>
  </si>
  <si>
    <t xml:space="preserve">Teenistujad kokku</t>
  </si>
  <si>
    <t xml:space="preserve">sh linnapead ja vallavanemad</t>
  </si>
  <si>
    <t xml:space="preserve">sh abilinnapead ja abivallavanemad</t>
  </si>
  <si>
    <t xml:space="preserve">sh osavalla ja linnaosa vanemad</t>
  </si>
  <si>
    <t xml:space="preserve">sh ametnikud</t>
  </si>
  <si>
    <t xml:space="preserve">sh töötajad</t>
  </si>
  <si>
    <t xml:space="preserve">Asutus</t>
  </si>
  <si>
    <t xml:space="preserve">Teenistuja alamgrupp</t>
  </si>
  <si>
    <t xml:space="preserve">Koormus</t>
  </si>
  <si>
    <t xml:space="preserve">Vanus</t>
  </si>
  <si>
    <t xml:space="preserve">Sugu</t>
  </si>
  <si>
    <t xml:space="preserve">Haridustase</t>
  </si>
  <si>
    <t xml:space="preserve">Antsla Vallavalitsus</t>
  </si>
  <si>
    <t xml:space="preserve">Linnapead ja vallavanemad</t>
  </si>
  <si>
    <t xml:space="preserve">Juhid</t>
  </si>
  <si>
    <t xml:space="preserve">Mees</t>
  </si>
  <si>
    <t xml:space="preserve">Rakenduskõrgharidus või vastav kvalifikatsioon</t>
  </si>
  <si>
    <t xml:space="preserve">Abilinnapead ja abivallavanemad</t>
  </si>
  <si>
    <t xml:space="preserve">Bakalaureusekraad või vastav kvalifikatsioon</t>
  </si>
  <si>
    <t xml:space="preserve">Ametnikud</t>
  </si>
  <si>
    <t xml:space="preserve">Naine</t>
  </si>
  <si>
    <t xml:space="preserve">Keskeriharidus põhi- või keskhariduse baasil</t>
  </si>
  <si>
    <t xml:space="preserve">Muu personal</t>
  </si>
  <si>
    <t xml:space="preserve">Kutseharidus põhi- või keskhariduse baasil</t>
  </si>
  <si>
    <t xml:space="preserve">Magistrikraad või vastav kvalifikatsioon</t>
  </si>
  <si>
    <t xml:space="preserve">Töötajad</t>
  </si>
  <si>
    <t xml:space="preserve">Põhiharidus või madalam</t>
  </si>
  <si>
    <t xml:space="preserve">Üldkeskharidus</t>
  </si>
  <si>
    <t xml:space="preserve">Antsla  vald</t>
  </si>
  <si>
    <t xml:space="preserve">Staaž asutuses</t>
  </si>
  <si>
    <t xml:space="preserve">Lahkumise põhjus</t>
  </si>
  <si>
    <t xml:space="preserve">Antsla Vallavalitsus </t>
  </si>
  <si>
    <t xml:space="preserve">Omal soovil</t>
  </si>
  <si>
    <t xml:space="preserve">Muu</t>
  </si>
  <si>
    <t xml:space="preserve">Antsla Valla </t>
  </si>
  <si>
    <t xml:space="preserve">AAntsla vald</t>
  </si>
  <si>
    <t xml:space="preserve">Antsla Valla</t>
  </si>
  <si>
    <t xml:space="preserve">A</t>
  </si>
  <si>
    <t xml:space="preserve">Kui suur oli 2023. aastal teie KOV üksuse ametiasutuste: </t>
  </si>
  <si>
    <t xml:space="preserve">Teenistujate tööjõukulu</t>
  </si>
  <si>
    <t xml:space="preserve">Teenistujate koolitusele kulutatud eelarveline raha ja välisabi, mille põhitaotlejaks on teie asutus.</t>
  </si>
  <si>
    <t xml:space="preserve">Osalejate arv</t>
  </si>
  <si>
    <t xml:space="preserve">Koolituse valdkond</t>
  </si>
  <si>
    <t xml:space="preserve">Maht koolitustundides</t>
  </si>
  <si>
    <t xml:space="preserve">Arvutiõpe ja infotehnoloogia</t>
  </si>
  <si>
    <t xml:space="preserve">Asutuse põhitegevusega seotud koolitus</t>
  </si>
  <si>
    <t xml:space="preserve">Avalikud suhted</t>
  </si>
  <si>
    <t xml:space="preserve">Euroopa Liit </t>
  </si>
  <si>
    <t xml:space="preserve">Haridus ja kultuur</t>
  </si>
  <si>
    <t xml:space="preserve">Juhtimine</t>
  </si>
  <si>
    <t xml:space="preserve">Keeleõpe</t>
  </si>
  <si>
    <t xml:space="preserve">Keskkond</t>
  </si>
  <si>
    <t xml:space="preserve">Klienditeenindus</t>
  </si>
  <si>
    <t xml:space="preserve">Majandus, rahandus</t>
  </si>
  <si>
    <t xml:space="preserve">Meditsiin</t>
  </si>
  <si>
    <t xml:space="preserve">Personalitöö</t>
  </si>
  <si>
    <t xml:space="preserve">Raamatupidamine</t>
  </si>
  <si>
    <t xml:space="preserve">Sekretäritöö, asjaajamine, arhiivindus</t>
  </si>
  <si>
    <t xml:space="preserve">Sisekontroll</t>
  </si>
  <si>
    <t xml:space="preserve">Sotsiaaltöö</t>
  </si>
  <si>
    <t xml:space="preserve">Suhtlemispsühholoogia</t>
  </si>
  <si>
    <t xml:space="preserve">Töökeskkond, töötervishoiud, tööohutus</t>
  </si>
  <si>
    <t xml:space="preserve">Uute ametnike ja töötajate sisseelamiskoolitus</t>
  </si>
  <si>
    <t xml:space="preserve">Õigus</t>
  </si>
  <si>
    <t xml:space="preserve">Mikrokraad</t>
  </si>
  <si>
    <t xml:space="preserve">KOKKU</t>
  </si>
  <si>
    <t xml:space="preserve">Võimalusel palume täpsustada mikrokraadide valdkondi: </t>
  </si>
  <si>
    <r>
      <rPr>
        <b val="true"/>
        <u val="single"/>
        <sz val="10"/>
        <color rgb="FF000000"/>
        <rFont val="Roboto Condensed"/>
        <family val="0"/>
        <charset val="186"/>
      </rPr>
      <t xml:space="preserve">Teenistujate arv 
</t>
    </r>
    <r>
      <rPr>
        <b val="true"/>
        <sz val="10"/>
        <color rgb="FF000000"/>
        <rFont val="Roboto Condensed"/>
        <family val="0"/>
        <charset val="186"/>
      </rPr>
      <t xml:space="preserve">seisuga 31.12.2023, 
kellega on 2023. a jooksul läbi viidud arengu- ja hindamisvestlus</t>
    </r>
  </si>
  <si>
    <r>
      <rPr>
        <b val="true"/>
        <u val="single"/>
        <sz val="10"/>
        <color rgb="FF000000"/>
        <rFont val="Roboto Condensed"/>
        <family val="0"/>
        <charset val="186"/>
      </rPr>
      <t xml:space="preserve">Teenistujate arv 
</t>
    </r>
    <r>
      <rPr>
        <b val="true"/>
        <sz val="10"/>
        <color rgb="FF000000"/>
        <rFont val="Roboto Condensed"/>
        <family val="0"/>
        <charset val="186"/>
      </rPr>
      <t xml:space="preserve">seisuga 31.12.2023, 
kelle arenguvestlus lükati vastavalt 
ATS § 30 lg 2 edasi</t>
    </r>
  </si>
  <si>
    <t xml:space="preserve">Teenistujate arv 
seisuga 31.12.2023</t>
  </si>
  <si>
    <t xml:space="preserve">Arengu- ja hindamisvestluste läbiviimise osakaal</t>
  </si>
  <si>
    <t xml:space="preserve">Ametinimetus </t>
  </si>
  <si>
    <t xml:space="preserve">Teenistuskoha valdkond</t>
  </si>
  <si>
    <t xml:space="preserve">Teenistuskohtade arv, mida soovitakse täita</t>
  </si>
  <si>
    <t xml:space="preserve">Teenistuskoha põhigrupp</t>
  </si>
  <si>
    <t xml:space="preserve">Teenistuskoha alamgrupp</t>
  </si>
  <si>
    <t xml:space="preserve">Personaliotsingu tüüp</t>
  </si>
  <si>
    <t xml:space="preserve">Kandideerinud isikute arv </t>
  </si>
  <si>
    <t xml:space="preserve">Täidetud teenistuskohtade arv</t>
  </si>
  <si>
    <t xml:space="preserve">Kas mitteluhtunud konkursside arv on võrdne tulemiste arvuga?</t>
  </si>
  <si>
    <t xml:space="preserve">sotsiaaltöö peaspetsialist </t>
  </si>
  <si>
    <t xml:space="preserve">Muud organisatsiooni protsessid</t>
  </si>
  <si>
    <t xml:space="preserve">avalik konkurss</t>
  </si>
  <si>
    <t xml:space="preserve">lastekaitsespets</t>
  </si>
  <si>
    <t xml:space="preserve">koristaja</t>
  </si>
  <si>
    <t xml:space="preserve">konkursita personaliotsing</t>
  </si>
  <si>
    <t xml:space="preserve">avahooldustöötaja</t>
  </si>
  <si>
    <t xml:space="preserve">A. Aasta keskmine täistööajale taandatud teenistujate arv 2023 (koormus)</t>
  </si>
  <si>
    <t xml:space="preserve">B. Ametipalk või kuupõhipalk ja kokkulepitud tasu</t>
  </si>
  <si>
    <t xml:space="preserve">C. Boonused </t>
  </si>
  <si>
    <t xml:space="preserve">D. Keskmine kuupõhipalk 2023</t>
  </si>
  <si>
    <t xml:space="preserve">E. Keskmine kogupalk 2023</t>
  </si>
  <si>
    <t xml:space="preserve">sh valitavad ja ametisse nimetatavad isikud</t>
  </si>
  <si>
    <t xml:space="preserve">Struktuuriüksus</t>
  </si>
  <si>
    <t xml:space="preserve">Ametikoht</t>
  </si>
  <si>
    <t xml:space="preserve">Eesnimi</t>
  </si>
  <si>
    <t xml:space="preserve">Perekonnanimi</t>
  </si>
  <si>
    <t xml:space="preserve">Ametniku koormus ametikohal</t>
  </si>
  <si>
    <t xml:space="preserve">Põhipalk </t>
  </si>
  <si>
    <t xml:space="preserve">Puhkusetasu </t>
  </si>
  <si>
    <t xml:space="preserve">Lisatasud täiendavate teenistusülesannete täitmise eest, tulemuspalk ja preemiad 
(Muutuvpalk)</t>
  </si>
  <si>
    <t xml:space="preserve">Lisatasu valveaja, ööajal ja riigipühal tehtava töö eest, ületunnitöö ja lisatasu asendamise eest 
(Muu tulu)</t>
  </si>
  <si>
    <t xml:space="preserve">Aasta kogupalk </t>
  </si>
  <si>
    <t xml:space="preserve">Töötatud periood</t>
  </si>
  <si>
    <t xml:space="preserve">Ametniku ametikoht muutus</t>
  </si>
  <si>
    <t xml:space="preserve">Ametnike arvu kontroll</t>
  </si>
  <si>
    <t xml:space="preserve">valitsemine</t>
  </si>
  <si>
    <t xml:space="preserve">vallavanem</t>
  </si>
  <si>
    <t xml:space="preserve">Avo </t>
  </si>
  <si>
    <t xml:space="preserve">Kirsbaum</t>
  </si>
  <si>
    <t xml:space="preserve">01.01-31.12.2023</t>
  </si>
  <si>
    <t xml:space="preserve">abivallavanem</t>
  </si>
  <si>
    <t xml:space="preserve">Kurmet </t>
  </si>
  <si>
    <t xml:space="preserve">Müürsepp</t>
  </si>
  <si>
    <t xml:space="preserve">vallasekretär</t>
  </si>
  <si>
    <t xml:space="preserve">Kersti</t>
  </si>
  <si>
    <t xml:space="preserve">Käis</t>
  </si>
  <si>
    <t xml:space="preserve">pearaamatupidaja</t>
  </si>
  <si>
    <t xml:space="preserve">Eve</t>
  </si>
  <si>
    <t xml:space="preserve">Sikk</t>
  </si>
  <si>
    <t xml:space="preserve">majandusnõunik</t>
  </si>
  <si>
    <t xml:space="preserve">Rain </t>
  </si>
  <si>
    <t xml:space="preserve">Ruusa</t>
  </si>
  <si>
    <t xml:space="preserve">sotsiaalnõunik</t>
  </si>
  <si>
    <t xml:space="preserve">Agnes</t>
  </si>
  <si>
    <t xml:space="preserve">01.01-01.10.2023</t>
  </si>
  <si>
    <t xml:space="preserve">sotsiaaltöö spetsialist</t>
  </si>
  <si>
    <t xml:space="preserve">Malle</t>
  </si>
  <si>
    <t xml:space="preserve">Kodu</t>
  </si>
  <si>
    <t xml:space="preserve">Maiu</t>
  </si>
  <si>
    <t xml:space="preserve">Pärna</t>
  </si>
  <si>
    <t xml:space="preserve">lastekaitsespetsialist</t>
  </si>
  <si>
    <t xml:space="preserve">Triin </t>
  </si>
  <si>
    <t xml:space="preserve">Uibo</t>
  </si>
  <si>
    <t xml:space="preserve">01.01-08.12.2023</t>
  </si>
  <si>
    <t xml:space="preserve">kantselei peaspetsialist</t>
  </si>
  <si>
    <t xml:space="preserve">Tiina </t>
  </si>
  <si>
    <t xml:space="preserve">Trump</t>
  </si>
  <si>
    <t xml:space="preserve">volikogu sekretär-registripidaja</t>
  </si>
  <si>
    <t xml:space="preserve">Helle</t>
  </si>
  <si>
    <t xml:space="preserve">Savi</t>
  </si>
  <si>
    <t xml:space="preserve">maa- ja planeeringute spetsialist</t>
  </si>
  <si>
    <t xml:space="preserve">Ester</t>
  </si>
  <si>
    <t xml:space="preserve">Hommik</t>
  </si>
  <si>
    <t xml:space="preserve">arenguspetsialist</t>
  </si>
  <si>
    <t xml:space="preserve">Kalev</t>
  </si>
  <si>
    <t xml:space="preserve">Joab</t>
  </si>
  <si>
    <t xml:space="preserve">keskkonnaspetsialist</t>
  </si>
  <si>
    <t xml:space="preserve">Liana </t>
  </si>
  <si>
    <t xml:space="preserve">Neeve</t>
  </si>
  <si>
    <t xml:space="preserve">kultuuri- ja noorsootöö spetsialist</t>
  </si>
  <si>
    <t xml:space="preserve">Merle</t>
  </si>
  <si>
    <t xml:space="preserve">Tombak</t>
  </si>
  <si>
    <t xml:space="preserve">01.01-24.09.2023</t>
  </si>
  <si>
    <t xml:space="preserve">Helen</t>
  </si>
  <si>
    <t xml:space="preserve">Laidma</t>
  </si>
  <si>
    <t xml:space="preserve">02.10-31.12.2023</t>
  </si>
  <si>
    <t xml:space="preserve">haridusnõunik</t>
  </si>
  <si>
    <t xml:space="preserve">Pille</t>
  </si>
  <si>
    <t xml:space="preserve">Raudam</t>
  </si>
  <si>
    <t xml:space="preserve">01.01-26.11.2023</t>
  </si>
  <si>
    <t xml:space="preserve">Teema</t>
  </si>
  <si>
    <t xml:space="preserve">Jrk nr</t>
  </si>
  <si>
    <t xml:space="preserve">Küsimus</t>
  </si>
  <si>
    <t xml:space="preserve">Vastus</t>
  </si>
  <si>
    <t xml:space="preserve">Personalihalduse tarkvara</t>
  </si>
  <si>
    <t xml:space="preserve">1.</t>
  </si>
  <si>
    <t xml:space="preserve">Palun täpsustage, milline personalihalduse tarkvara on kasutuses Teie KOVis:</t>
  </si>
  <si>
    <t xml:space="preserve">Persona</t>
  </si>
  <si>
    <t xml:space="preserve">1.1.</t>
  </si>
  <si>
    <t xml:space="preserve">Kas oleksite valmis kasutusele võtma riigi ühtse majandusarvestustarkvara SAP? Palun valige vastusevariantides sobivaim:</t>
  </si>
  <si>
    <t xml:space="preserve">Ei oska öelda.</t>
  </si>
  <si>
    <t xml:space="preserve">1.2.</t>
  </si>
  <si>
    <t xml:space="preserve">Palun lisage siia täiendavaid põhjendusi/märkusi kui peate vajalikuks:</t>
  </si>
  <si>
    <t xml:space="preserve">Värbamine</t>
  </si>
  <si>
    <t xml:space="preserve">2.</t>
  </si>
  <si>
    <t xml:space="preserve">Palun tooge välja, milliseid meetodeid Te enim oma asutuse värbamisprotsessis kasutate? Millistest etappidest tavapäraselt värbamisprotsess ülesse on ehitatud?</t>
  </si>
  <si>
    <t xml:space="preserve">Ametnike puhul avalik konkurss. -Avaldame kõikvõimalikes infokanalitses.Otsime kõrgkoolidest.</t>
  </si>
  <si>
    <t xml:space="preserve">Personalijuhtimine organisatsioonis</t>
  </si>
  <si>
    <t xml:space="preserve">3.</t>
  </si>
  <si>
    <t xml:space="preserve">Kas teie omavalitsuses on ametis vähemalt üks teenistuja, kelle peamiseks ülesandeks on personalitöö (nt personalispetsialist või -juht)?</t>
  </si>
  <si>
    <t xml:space="preserve">ei</t>
  </si>
  <si>
    <t xml:space="preserve">3.1.</t>
  </si>
  <si>
    <t xml:space="preserve">Kui vastasite JAH, siis palun täpsustage, kas sellel teenistujal on ka personalialane erialane haridus?</t>
  </si>
  <si>
    <t xml:space="preserve">3.2.</t>
  </si>
  <si>
    <t xml:space="preserve">Millised on töös olevad või järgmiseks aastaks planeeritud personalijuhtimise alased arendustegevused/projektid Teie asutuses?</t>
  </si>
  <si>
    <t xml:space="preserve">Projekte otseslt ei ole, aga näiteks teenistujate koolitused toimuvad pidevalt.Toetame igati õppimist TÄKSi järgi.</t>
  </si>
  <si>
    <t xml:space="preserve">3.3.</t>
  </si>
  <si>
    <t xml:space="preserve">Millised on suuremad kitsaskohad või väljakutsed personalijuhtimises Teie asutuses?</t>
  </si>
  <si>
    <t xml:space="preserve">Erialaste töötajate leidmine oma vallast või lähikonnast.</t>
  </si>
  <si>
    <t xml:space="preserve">Koostöö valitsusasutuste personalijuhtidega</t>
  </si>
  <si>
    <t xml:space="preserve">4.</t>
  </si>
  <si>
    <t xml:space="preserve">Millises osas ja tegevuste kaudu näete vajadust koostöö tõhustamiseks valitsusasutuste personalijuhtidega?</t>
  </si>
  <si>
    <t xml:space="preserve">Kogemuste jagamine nt veebiseminaride kaudu. TLS kohta on materjali rohkem saada, aga ATSi teemal vähem. Värbamise läbiviimise teemal.</t>
  </si>
  <si>
    <t xml:space="preserve">NB! PALUME SEDA LEHTE MITTE KUSTUTADA EGA MUUTA!</t>
  </si>
  <si>
    <t xml:space="preserve">Rippmenüüde klassifikaatorid 2023</t>
  </si>
  <si>
    <t xml:space="preserve">Doktorikraad või vastav kvalifikatsioon</t>
  </si>
  <si>
    <t xml:space="preserve">Põhigrupp</t>
  </si>
  <si>
    <t xml:space="preserve">Osavalla ja linnaosa vanemad</t>
  </si>
  <si>
    <t xml:space="preserve">Alamgrupp</t>
  </si>
  <si>
    <t xml:space="preserve">Koondamine</t>
  </si>
  <si>
    <t xml:space="preserve">sisekonkurss</t>
  </si>
  <si>
    <t xml:space="preserve">Alutaguse vald</t>
  </si>
  <si>
    <t xml:space="preserve">Anija vald</t>
  </si>
  <si>
    <t xml:space="preserve">Elva vald</t>
  </si>
  <si>
    <t xml:space="preserve">Haapsalu linn</t>
  </si>
  <si>
    <t xml:space="preserve">Haljala vald</t>
  </si>
  <si>
    <t xml:space="preserve">Harku vald</t>
  </si>
  <si>
    <t xml:space="preserve">Hiiumaa vald</t>
  </si>
  <si>
    <t xml:space="preserve">Häädemeeste vald</t>
  </si>
  <si>
    <t xml:space="preserve">Jõelähtme vald</t>
  </si>
  <si>
    <t xml:space="preserve">Jõgeva vald</t>
  </si>
  <si>
    <t xml:space="preserve">Jõhvi vald</t>
  </si>
  <si>
    <t xml:space="preserve">Järva vald</t>
  </si>
  <si>
    <t xml:space="preserve">Kadrina vald</t>
  </si>
  <si>
    <t xml:space="preserve">Kambja vald</t>
  </si>
  <si>
    <t xml:space="preserve">Kanepi vald</t>
  </si>
  <si>
    <t xml:space="preserve">Kastre vald</t>
  </si>
  <si>
    <t xml:space="preserve">Kehtna vald</t>
  </si>
  <si>
    <t xml:space="preserve">Keila linn</t>
  </si>
  <si>
    <t xml:space="preserve">Kihnu vald</t>
  </si>
  <si>
    <t xml:space="preserve">Kiili vald</t>
  </si>
  <si>
    <t xml:space="preserve">Kohila vald</t>
  </si>
  <si>
    <t xml:space="preserve">Kohtla-Järve linn</t>
  </si>
  <si>
    <t xml:space="preserve">Kose vald</t>
  </si>
  <si>
    <t xml:space="preserve">Kuusalu vald</t>
  </si>
  <si>
    <t xml:space="preserve">Loksa linn</t>
  </si>
  <si>
    <t xml:space="preserve">Luunja vald</t>
  </si>
  <si>
    <t xml:space="preserve">Lääne-Harju vald</t>
  </si>
  <si>
    <t xml:space="preserve">Lääne-Nigula vald</t>
  </si>
  <si>
    <t xml:space="preserve">Lääneranna vald</t>
  </si>
  <si>
    <t xml:space="preserve">Lüganuse vald</t>
  </si>
  <si>
    <t xml:space="preserve">Maardu linn</t>
  </si>
  <si>
    <t xml:space="preserve">Muhu vald</t>
  </si>
  <si>
    <t xml:space="preserve">Mulgi vald</t>
  </si>
  <si>
    <t xml:space="preserve">Mustvee vald</t>
  </si>
  <si>
    <t xml:space="preserve">Märjamaa vald</t>
  </si>
  <si>
    <t xml:space="preserve">Narva linn</t>
  </si>
  <si>
    <t xml:space="preserve">Narva-Jõesuu linn</t>
  </si>
  <si>
    <t xml:space="preserve">Nõo vald</t>
  </si>
  <si>
    <t xml:space="preserve">Otepää vald</t>
  </si>
  <si>
    <t xml:space="preserve">Paide linn</t>
  </si>
  <si>
    <t xml:space="preserve">Peipsiääre vald</t>
  </si>
  <si>
    <t xml:space="preserve">Põhja-Pärnumaa vald</t>
  </si>
  <si>
    <t xml:space="preserve">Põhja-Sakala vald</t>
  </si>
  <si>
    <t xml:space="preserve">Põltsamaa vald</t>
  </si>
  <si>
    <t xml:space="preserve">Põlva vald</t>
  </si>
  <si>
    <t xml:space="preserve">Pärnu linn</t>
  </si>
  <si>
    <t xml:space="preserve">Raasiku vald</t>
  </si>
  <si>
    <t xml:space="preserve">Rae vald</t>
  </si>
  <si>
    <t xml:space="preserve">Rakvere linn</t>
  </si>
  <si>
    <t xml:space="preserve">Rakvere vald</t>
  </si>
  <si>
    <t xml:space="preserve">Rapla vald</t>
  </si>
  <si>
    <t xml:space="preserve">Ruhnu vald</t>
  </si>
  <si>
    <t xml:space="preserve">Rõuge vald</t>
  </si>
  <si>
    <t xml:space="preserve">Räpina vald</t>
  </si>
  <si>
    <t xml:space="preserve">Saarde vald</t>
  </si>
  <si>
    <t xml:space="preserve">Saaremaa vald</t>
  </si>
  <si>
    <t xml:space="preserve">Saku vald</t>
  </si>
  <si>
    <t xml:space="preserve">Saue vald</t>
  </si>
  <si>
    <t xml:space="preserve">Setomaa vald</t>
  </si>
  <si>
    <t xml:space="preserve">Sillamäe linn</t>
  </si>
  <si>
    <t xml:space="preserve">Tallinna linn</t>
  </si>
  <si>
    <t xml:space="preserve">Tapa vald</t>
  </si>
  <si>
    <t xml:space="preserve">Tartu linn</t>
  </si>
  <si>
    <t xml:space="preserve">Tartu vald</t>
  </si>
  <si>
    <t xml:space="preserve">Toila vald</t>
  </si>
  <si>
    <t xml:space="preserve">Tori vald</t>
  </si>
  <si>
    <t xml:space="preserve">Tõrva vald</t>
  </si>
  <si>
    <t xml:space="preserve">Türi vald</t>
  </si>
  <si>
    <t xml:space="preserve">Valga vald</t>
  </si>
  <si>
    <t xml:space="preserve">Viimsi vald</t>
  </si>
  <si>
    <t xml:space="preserve">Viljandi linn</t>
  </si>
  <si>
    <t xml:space="preserve">Viljandi vald</t>
  </si>
  <si>
    <t xml:space="preserve">Vinni vald</t>
  </si>
  <si>
    <t xml:space="preserve">Viru-Nigula vald</t>
  </si>
  <si>
    <t xml:space="preserve">Vormsi vald</t>
  </si>
  <si>
    <t xml:space="preserve">Võru linn</t>
  </si>
  <si>
    <t xml:space="preserve">Võru vald</t>
  </si>
  <si>
    <t xml:space="preserve">Väike-Maarja vald</t>
  </si>
  <si>
    <t xml:space="preserve">Andmeanalüüs ja seire</t>
  </si>
  <si>
    <t xml:space="preserve">Dokumendihaldus ja sekretäritööd</t>
  </si>
  <si>
    <t xml:space="preserve">Finantsanalüüs, -planeerimine, -juhtimine ja raamatupidamine</t>
  </si>
  <si>
    <t xml:space="preserve">IKT spetsialistid</t>
  </si>
  <si>
    <t xml:space="preserve">IKT tippspetsialistid</t>
  </si>
  <si>
    <t xml:space="preserve">Kommunikatsioon ja rahvusvaheline suhtlus</t>
  </si>
  <si>
    <t xml:space="preserve">Personalijuhtimine</t>
  </si>
  <si>
    <t xml:space="preserve">Poliitika kujundamine</t>
  </si>
  <si>
    <t xml:space="preserve">Poliitika rakendamine</t>
  </si>
  <si>
    <t xml:space="preserve">Projektijuhtimine</t>
  </si>
  <si>
    <t xml:space="preserve">Põhitegevuse ja valdkondade juhid</t>
  </si>
  <si>
    <t xml:space="preserve">Pääste-, politsei- ja vanglatööd</t>
  </si>
  <si>
    <t xml:space="preserve">Riigihanked</t>
  </si>
  <si>
    <t xml:space="preserve">Riigivara haldamine ja sisseost</t>
  </si>
  <si>
    <t xml:space="preserve">Seadusandjad, kõrgemad ametnikud ja tippjuhid</t>
  </si>
  <si>
    <t xml:space="preserve">Sõjaväelised ametikohad</t>
  </si>
  <si>
    <t xml:space="preserve">Õigusloome</t>
  </si>
</sst>
</file>

<file path=xl/styles.xml><?xml version="1.0" encoding="utf-8"?>
<styleSheet xmlns="http://schemas.openxmlformats.org/spreadsheetml/2006/main">
  <numFmts count="6">
    <numFmt numFmtId="164" formatCode="General"/>
    <numFmt numFmtId="165" formatCode="General"/>
    <numFmt numFmtId="166" formatCode="0.0"/>
    <numFmt numFmtId="167" formatCode="0%"/>
    <numFmt numFmtId="168" formatCode="0.00"/>
    <numFmt numFmtId="169" formatCode="d/mmm"/>
  </numFmts>
  <fonts count="39">
    <font>
      <sz val="11"/>
      <color rgb="FF000000"/>
      <name val="Calibri"/>
      <family val="2"/>
      <charset val="186"/>
    </font>
    <font>
      <sz val="10"/>
      <name val="Arial"/>
      <family val="0"/>
      <charset val="186"/>
    </font>
    <font>
      <sz val="10"/>
      <name val="Arial"/>
      <family val="0"/>
      <charset val="186"/>
    </font>
    <font>
      <sz val="10"/>
      <name val="Arial"/>
      <family val="0"/>
      <charset val="186"/>
    </font>
    <font>
      <b val="true"/>
      <sz val="14"/>
      <color rgb="FF006EB5"/>
      <name val="Arial"/>
      <family val="2"/>
      <charset val="1"/>
    </font>
    <font>
      <sz val="11"/>
      <color rgb="FF000000"/>
      <name val="Arial"/>
      <family val="2"/>
      <charset val="1"/>
    </font>
    <font>
      <b val="true"/>
      <sz val="12"/>
      <color rgb="FF000000"/>
      <name val="Arial"/>
      <family val="2"/>
      <charset val="1"/>
    </font>
    <font>
      <sz val="10"/>
      <color rgb="FF000000"/>
      <name val="Arial"/>
      <family val="2"/>
      <charset val="1"/>
    </font>
    <font>
      <b val="true"/>
      <sz val="10"/>
      <color rgb="FF000000"/>
      <name val="Arial"/>
      <family val="2"/>
      <charset val="1"/>
    </font>
    <font>
      <b val="true"/>
      <sz val="8"/>
      <color rgb="FF000000"/>
      <name val="Arial"/>
      <family val="2"/>
      <charset val="1"/>
    </font>
    <font>
      <sz val="11"/>
      <name val="Arial"/>
      <family val="2"/>
      <charset val="1"/>
    </font>
    <font>
      <sz val="11"/>
      <color rgb="FFFF0000"/>
      <name val="Arial"/>
      <family val="2"/>
      <charset val="1"/>
    </font>
    <font>
      <b val="true"/>
      <u val="single"/>
      <sz val="8"/>
      <color rgb="FF000000"/>
      <name val="Segoe UI"/>
      <family val="2"/>
      <charset val="186"/>
    </font>
    <font>
      <sz val="8"/>
      <color rgb="FF000000"/>
      <name val="Segoe UI"/>
      <family val="2"/>
      <charset val="186"/>
    </font>
    <font>
      <i val="true"/>
      <u val="single"/>
      <sz val="8"/>
      <color rgb="FF000000"/>
      <name val="Segoe UI"/>
      <family val="2"/>
      <charset val="186"/>
    </font>
    <font>
      <i val="true"/>
      <sz val="8"/>
      <color rgb="FF000000"/>
      <name val="Segoe UI"/>
      <family val="2"/>
      <charset val="186"/>
    </font>
    <font>
      <b val="true"/>
      <sz val="8"/>
      <color rgb="FF000000"/>
      <name val="Segoe UI"/>
      <family val="2"/>
      <charset val="186"/>
    </font>
    <font>
      <b val="true"/>
      <sz val="14"/>
      <color rgb="FF006EB5"/>
      <name val="Roboto Condensed"/>
      <family val="0"/>
      <charset val="186"/>
    </font>
    <font>
      <b val="true"/>
      <sz val="10"/>
      <name val="Roboto Condensed"/>
      <family val="0"/>
      <charset val="186"/>
    </font>
    <font>
      <sz val="10"/>
      <color rgb="FF000000"/>
      <name val="Roboto Condensed"/>
      <family val="0"/>
      <charset val="186"/>
    </font>
    <font>
      <b val="true"/>
      <sz val="10"/>
      <name val="Arial"/>
      <family val="0"/>
      <charset val="186"/>
    </font>
    <font>
      <b val="true"/>
      <u val="single"/>
      <sz val="10"/>
      <name val="Arial"/>
      <family val="0"/>
      <charset val="186"/>
    </font>
    <font>
      <b val="true"/>
      <u val="single"/>
      <sz val="10"/>
      <color rgb="FF000000"/>
      <name val="Roboto Condensed"/>
      <family val="0"/>
      <charset val="186"/>
    </font>
    <font>
      <b val="true"/>
      <sz val="11"/>
      <name val="Arial"/>
      <family val="2"/>
      <charset val="1"/>
    </font>
    <font>
      <sz val="11"/>
      <color rgb="FFFFFFFF"/>
      <name val="Calibri"/>
      <family val="2"/>
      <charset val="186"/>
    </font>
    <font>
      <b val="true"/>
      <sz val="10"/>
      <color rgb="FF000000"/>
      <name val="Roboto Condensed"/>
      <family val="0"/>
      <charset val="186"/>
    </font>
    <font>
      <sz val="9"/>
      <name val="Arial"/>
      <family val="0"/>
      <charset val="186"/>
    </font>
    <font>
      <u val="single"/>
      <sz val="9"/>
      <name val="Arial"/>
      <family val="0"/>
      <charset val="186"/>
    </font>
    <font>
      <i val="true"/>
      <sz val="10"/>
      <color rgb="FF000000"/>
      <name val="Arial"/>
      <family val="2"/>
      <charset val="1"/>
    </font>
    <font>
      <i val="true"/>
      <sz val="10"/>
      <color rgb="FFFF0000"/>
      <name val="Roboto Condensed"/>
      <family val="0"/>
      <charset val="186"/>
    </font>
    <font>
      <u val="single"/>
      <sz val="8"/>
      <color rgb="FF000000"/>
      <name val="Segoe UI"/>
      <family val="2"/>
      <charset val="186"/>
    </font>
    <font>
      <sz val="9"/>
      <color rgb="FF000000"/>
      <name val="Tahoma"/>
      <family val="2"/>
      <charset val="186"/>
    </font>
    <font>
      <b val="true"/>
      <sz val="9"/>
      <name val="Arial"/>
      <family val="0"/>
      <charset val="186"/>
    </font>
    <font>
      <b val="true"/>
      <u val="single"/>
      <sz val="9"/>
      <name val="Arial"/>
      <family val="0"/>
      <charset val="186"/>
    </font>
    <font>
      <b val="true"/>
      <sz val="11"/>
      <color rgb="FF000000"/>
      <name val="Arial"/>
      <family val="2"/>
      <charset val="1"/>
    </font>
    <font>
      <b val="true"/>
      <sz val="16"/>
      <name val="Roboto Condensed"/>
      <family val="0"/>
      <charset val="186"/>
    </font>
    <font>
      <sz val="11"/>
      <color rgb="FF000000"/>
      <name val="Roboto Condensed"/>
      <family val="0"/>
      <charset val="186"/>
    </font>
    <font>
      <b val="true"/>
      <sz val="12"/>
      <color rgb="FF006EB5"/>
      <name val="Roboto Condensed"/>
      <family val="0"/>
      <charset val="186"/>
    </font>
    <font>
      <b val="true"/>
      <sz val="11"/>
      <color rgb="FF000000"/>
      <name val="Roboto Condensed"/>
      <family val="0"/>
      <charset val="186"/>
    </font>
  </fonts>
  <fills count="10">
    <fill>
      <patternFill patternType="none"/>
    </fill>
    <fill>
      <patternFill patternType="gray125"/>
    </fill>
    <fill>
      <patternFill patternType="solid">
        <fgColor rgb="FF5B9BD5"/>
        <bgColor rgb="FF969696"/>
      </patternFill>
    </fill>
    <fill>
      <patternFill patternType="solid">
        <fgColor rgb="FFDEEBF7"/>
        <bgColor rgb="FFEDEDED"/>
      </patternFill>
    </fill>
    <fill>
      <patternFill patternType="solid">
        <fgColor rgb="FFB9D9EB"/>
        <bgColor rgb="FFD9D9D9"/>
      </patternFill>
    </fill>
    <fill>
      <patternFill patternType="solid">
        <fgColor rgb="FFEDEDED"/>
        <bgColor rgb="FFF2F2F2"/>
      </patternFill>
    </fill>
    <fill>
      <patternFill patternType="solid">
        <fgColor rgb="FFD9D9D6"/>
        <bgColor rgb="FFD9D9D9"/>
      </patternFill>
    </fill>
    <fill>
      <patternFill patternType="solid">
        <fgColor rgb="FFF2F2F2"/>
        <bgColor rgb="FFEDEDED"/>
      </patternFill>
    </fill>
    <fill>
      <patternFill patternType="solid">
        <fgColor rgb="FFD9D9D9"/>
        <bgColor rgb="FFD9D9D6"/>
      </patternFill>
    </fill>
    <fill>
      <patternFill patternType="solid">
        <fgColor rgb="FFFFFFFF"/>
        <bgColor rgb="FFF2F2F2"/>
      </patternFill>
    </fill>
  </fills>
  <borders count="8">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24"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 fillId="4" borderId="1" xfId="0" applyFont="true" applyBorder="true" applyAlignment="true" applyProtection="true">
      <alignment horizontal="general" vertical="bottom" textRotation="0" wrapText="false" indent="0" shrinkToFit="false"/>
      <protection locked="true" hidden="false"/>
    </xf>
    <xf numFmtId="164" fontId="5" fillId="4" borderId="1"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4" fontId="5" fillId="4" borderId="2" xfId="0" applyFont="true" applyBorder="true" applyAlignment="true" applyProtection="true">
      <alignment horizontal="general" vertical="bottom" textRotation="0" wrapText="false" indent="0" shrinkToFit="false"/>
      <protection locked="true" hidden="false"/>
    </xf>
    <xf numFmtId="164" fontId="5" fillId="4" borderId="3" xfId="0" applyFont="true" applyBorder="true" applyAlignment="true" applyProtection="true">
      <alignment horizontal="general" vertical="bottom" textRotation="0" wrapText="false" indent="0" shrinkToFit="false"/>
      <protection locked="true" hidden="false"/>
    </xf>
    <xf numFmtId="164" fontId="7" fillId="4" borderId="4" xfId="0" applyFont="true" applyBorder="true" applyAlignment="true" applyProtection="true">
      <alignment horizontal="right" vertical="bottom" textRotation="0" wrapText="false" indent="0" shrinkToFit="false"/>
      <protection locked="true" hidden="false"/>
    </xf>
    <xf numFmtId="164" fontId="8" fillId="4" borderId="5" xfId="0" applyFont="true" applyBorder="true" applyAlignment="true" applyProtection="true">
      <alignment horizontal="general" vertical="bottom" textRotation="0" wrapText="false" indent="0" shrinkToFit="false"/>
      <protection locked="true" hidden="false"/>
    </xf>
    <xf numFmtId="164" fontId="7" fillId="4" borderId="6" xfId="0" applyFont="true" applyBorder="true" applyAlignment="true" applyProtection="true">
      <alignment horizontal="right" vertical="bottom" textRotation="0" wrapText="false" indent="0" shrinkToFit="false"/>
      <protection locked="true" hidden="false"/>
    </xf>
    <xf numFmtId="164" fontId="8" fillId="4" borderId="7"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8" fillId="4" borderId="1" xfId="0" applyFont="true" applyBorder="true" applyAlignment="true" applyProtection="true">
      <alignment horizontal="center" vertical="bottom" textRotation="0" wrapText="false" indent="0" shrinkToFit="false"/>
      <protection locked="true" hidden="false"/>
    </xf>
    <xf numFmtId="164" fontId="8" fillId="4" borderId="1" xfId="0" applyFont="true" applyBorder="true" applyAlignment="true" applyProtection="true">
      <alignment horizontal="center" vertical="bottom"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9" fillId="5" borderId="0" xfId="20" applyFont="true" applyBorder="false" applyAlignment="true" applyProtection="true">
      <alignment horizontal="center"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7" fillId="6" borderId="1" xfId="0" applyFont="true" applyBorder="true" applyAlignment="true" applyProtection="true">
      <alignment horizontal="general" vertical="bottom" textRotation="0" wrapText="false" indent="0" shrinkToFit="false"/>
      <protection locked="true" hidden="false"/>
    </xf>
    <xf numFmtId="166" fontId="7" fillId="6" borderId="1" xfId="0" applyFont="true" applyBorder="true" applyAlignment="true" applyProtection="true">
      <alignment horizontal="general" vertical="bottom" textRotation="0" wrapText="false" indent="0" shrinkToFit="false"/>
      <protection locked="true" hidden="false"/>
    </xf>
    <xf numFmtId="165" fontId="10" fillId="7" borderId="0" xfId="0" applyFont="true" applyBorder="false" applyAlignment="tru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left" vertical="bottom" textRotation="0" wrapText="false" indent="1" shrinkToFit="false"/>
      <protection locked="true" hidden="false"/>
    </xf>
    <xf numFmtId="164" fontId="7" fillId="0" borderId="1" xfId="0" applyFont="true" applyBorder="true" applyAlignment="true" applyProtection="true">
      <alignment horizontal="general" vertical="bottom" textRotation="0" wrapText="false" indent="0" shrinkToFit="false"/>
      <protection locked="false" hidden="false"/>
    </xf>
    <xf numFmtId="165" fontId="11" fillId="0" borderId="0" xfId="0" applyFont="true" applyBorder="false" applyAlignment="true" applyProtection="true">
      <alignment horizontal="general" vertical="bottom" textRotation="0" wrapText="fals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8" fillId="4" borderId="1" xfId="0" applyFont="true" applyBorder="true" applyAlignment="true" applyProtection="true">
      <alignment horizontal="left" vertical="bottom" textRotation="0" wrapText="true" indent="0" shrinkToFit="false"/>
      <protection locked="true" hidden="false"/>
    </xf>
    <xf numFmtId="165" fontId="8" fillId="6" borderId="1" xfId="0" applyFont="true" applyBorder="true" applyAlignment="true" applyProtection="true">
      <alignment horizontal="left" vertical="bottom" textRotation="0" wrapText="true" indent="0" shrinkToFit="false"/>
      <protection locked="true" hidden="false"/>
    </xf>
    <xf numFmtId="164" fontId="8" fillId="4" borderId="1" xfId="0" applyFont="true" applyBorder="true" applyAlignment="true" applyProtection="true">
      <alignment horizontal="left" vertical="bottom" textRotation="0" wrapText="true" indent="1" shrinkToFit="false"/>
      <protection locked="true" hidden="false"/>
    </xf>
    <xf numFmtId="164" fontId="7" fillId="0" borderId="1" xfId="0" applyFont="true" applyBorder="true" applyAlignment="true" applyProtection="true">
      <alignment horizontal="general" vertical="bottom" textRotation="0" wrapText="false" indent="0" shrinkToFit="false"/>
      <protection locked="true" hidden="false"/>
    </xf>
    <xf numFmtId="164" fontId="8" fillId="6" borderId="1" xfId="0" applyFont="true" applyBorder="true" applyAlignment="true" applyProtection="true">
      <alignment horizontal="general" vertical="bottom" textRotation="0" wrapText="false" indent="0" shrinkToFit="false"/>
      <protection locked="true" hidden="false"/>
    </xf>
    <xf numFmtId="164" fontId="23" fillId="3" borderId="1" xfId="21" applyFont="true" applyBorder="true" applyAlignment="true" applyProtection="true">
      <alignment horizontal="left" vertical="top" textRotation="0" wrapText="true" indent="0" shrinkToFit="false"/>
      <protection locked="true" hidden="false"/>
    </xf>
    <xf numFmtId="164" fontId="23" fillId="0" borderId="1" xfId="21" applyFont="true" applyBorder="true" applyAlignment="true" applyProtection="true">
      <alignment horizontal="left" vertical="top" textRotation="0" wrapText="true" indent="0" shrinkToFit="false"/>
      <protection locked="true" hidden="false"/>
    </xf>
    <xf numFmtId="164" fontId="22" fillId="4" borderId="1" xfId="0" applyFont="true" applyBorder="true" applyAlignment="true" applyProtection="true">
      <alignment horizontal="center" vertical="bottom" textRotation="0" wrapText="true" indent="0" shrinkToFit="false"/>
      <protection locked="true" hidden="false"/>
    </xf>
    <xf numFmtId="165" fontId="7" fillId="8" borderId="1" xfId="0" applyFont="true" applyBorder="true" applyAlignment="true" applyProtection="true">
      <alignment horizontal="general" vertical="bottom" textRotation="0" wrapText="false" indent="0" shrinkToFit="false"/>
      <protection locked="true" hidden="false"/>
    </xf>
    <xf numFmtId="167" fontId="7" fillId="6" borderId="1" xfId="19" applyFont="true" applyBorder="true" applyAlignment="true" applyProtection="true">
      <alignment horizontal="general" vertical="bottom" textRotation="0" wrapText="false" indent="0" shrinkToFit="false"/>
      <protection locked="true" hidden="false"/>
    </xf>
    <xf numFmtId="165" fontId="7" fillId="8" borderId="0" xfId="0" applyFont="true" applyBorder="false" applyAlignment="true" applyProtection="true">
      <alignment horizontal="general" vertical="bottom" textRotation="0" wrapText="false" indent="0" shrinkToFit="false"/>
      <protection locked="true" hidden="false"/>
    </xf>
    <xf numFmtId="165" fontId="5" fillId="7" borderId="0" xfId="0" applyFont="true" applyBorder="false" applyAlignment="true" applyProtection="true">
      <alignment horizontal="general" vertical="bottom" textRotation="0" wrapText="false" indent="0" shrinkToFit="false"/>
      <protection locked="true" hidden="false"/>
    </xf>
    <xf numFmtId="164" fontId="28" fillId="0" borderId="1" xfId="0" applyFont="true" applyBorder="true" applyAlignment="true" applyProtection="true">
      <alignment horizontal="right" vertical="bottom" textRotation="0" wrapText="false" indent="0" shrinkToFit="false"/>
      <protection locked="true" hidden="false"/>
    </xf>
    <xf numFmtId="164" fontId="7" fillId="0" borderId="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false" applyAlignment="true" applyProtection="true">
      <alignment horizontal="right" vertical="bottom"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8" fontId="7" fillId="0" borderId="0" xfId="0" applyFont="tru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34" fillId="3" borderId="1"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general" vertical="bottom" textRotation="0" wrapText="true" indent="0" shrinkToFit="false"/>
      <protection locked="true" hidden="false"/>
    </xf>
    <xf numFmtId="164" fontId="5" fillId="0" borderId="1" xfId="22" applyFont="true" applyBorder="true" applyAlignment="true" applyProtection="true">
      <alignment horizontal="general" vertical="bottom" textRotation="0" wrapText="true" indent="0" shrinkToFit="false"/>
      <protection locked="true" hidden="false"/>
    </xf>
    <xf numFmtId="169" fontId="34" fillId="0" borderId="1" xfId="0" applyFont="true" applyBorder="true" applyAlignment="true" applyProtection="true">
      <alignment horizontal="general" vertical="bottom" textRotation="0" wrapText="false" indent="0" shrinkToFit="false"/>
      <protection locked="true" hidden="false"/>
    </xf>
    <xf numFmtId="164" fontId="5" fillId="9" borderId="1" xfId="0" applyFont="true" applyBorder="true" applyAlignment="true" applyProtection="true">
      <alignment horizontal="general" vertical="bottom" textRotation="0" wrapText="true" indent="0" shrinkToFit="false"/>
      <protection locked="true" hidden="false"/>
    </xf>
    <xf numFmtId="164" fontId="36" fillId="0" borderId="0" xfId="0" applyFont="true" applyBorder="false" applyAlignment="true" applyProtection="true">
      <alignment horizontal="general" vertical="bottom" textRotation="0" wrapText="false" indent="0" shrinkToFit="false"/>
      <protection locked="true" hidden="false"/>
    </xf>
    <xf numFmtId="164" fontId="37" fillId="0" borderId="0" xfId="0" applyFont="true" applyBorder="false" applyAlignment="true" applyProtection="true">
      <alignment horizontal="general" vertical="bottom" textRotation="0" wrapText="false" indent="0" shrinkToFit="false"/>
      <protection locked="true" hidden="false"/>
    </xf>
    <xf numFmtId="164" fontId="38" fillId="0" borderId="0" xfId="0" applyFont="true" applyBorder="false" applyAlignment="tru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allaad 5" xfId="20"/>
    <cellStyle name="Excel Built-in Accent1" xfId="21"/>
    <cellStyle name="Excel Built-in 20% - Accent1" xfId="22"/>
  </cellStyles>
  <dxfs count="2">
    <dxf>
      <font>
        <color rgb="FFFF0000"/>
      </font>
    </dxf>
    <dxf>
      <font>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6"/>
      <rgbColor rgb="FF808080"/>
      <rgbColor rgb="FF5B9BD5"/>
      <rgbColor rgb="FF993366"/>
      <rgbColor rgb="FFF2F2F2"/>
      <rgbColor rgb="FFDEEBF7"/>
      <rgbColor rgb="FF660066"/>
      <rgbColor rgb="FFFF8080"/>
      <rgbColor rgb="FF006EB5"/>
      <rgbColor rgb="FFB9D9EB"/>
      <rgbColor rgb="FF000080"/>
      <rgbColor rgb="FFFF00FF"/>
      <rgbColor rgb="FFFFFF00"/>
      <rgbColor rgb="FF00FFFF"/>
      <rgbColor rgb="FF800080"/>
      <rgbColor rgb="FF800000"/>
      <rgbColor rgb="FF008080"/>
      <rgbColor rgb="FF0000FF"/>
      <rgbColor rgb="FF00CCFF"/>
      <rgbColor rgb="FFEDEDED"/>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3</xdr:col>
      <xdr:colOff>1432080</xdr:colOff>
      <xdr:row>0</xdr:row>
      <xdr:rowOff>218880</xdr:rowOff>
    </xdr:to>
    <xdr:sp>
      <xdr:nvSpPr>
        <xdr:cNvPr id="0" name="CustomShape 1"/>
        <xdr:cNvSpPr/>
      </xdr:nvSpPr>
      <xdr:spPr>
        <a:xfrm>
          <a:off x="0" y="0"/>
          <a:ext cx="5820480" cy="21888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2023. aasta keskmine teenistujate arv</a:t>
          </a:r>
          <a:endParaRPr b="0" lang="et-EE" sz="1400" spc="-1" strike="noStrike">
            <a:latin typeface="Times New Roman"/>
          </a:endParaRPr>
        </a:p>
      </xdr:txBody>
    </xdr:sp>
    <xdr:clientData/>
  </xdr:twoCellAnchor>
  <xdr:twoCellAnchor editAs="twoCell">
    <xdr:from>
      <xdr:col>0</xdr:col>
      <xdr:colOff>0</xdr:colOff>
      <xdr:row>0</xdr:row>
      <xdr:rowOff>216000</xdr:rowOff>
    </xdr:from>
    <xdr:to>
      <xdr:col>3</xdr:col>
      <xdr:colOff>1432080</xdr:colOff>
      <xdr:row>0</xdr:row>
      <xdr:rowOff>625680</xdr:rowOff>
    </xdr:to>
    <xdr:sp>
      <xdr:nvSpPr>
        <xdr:cNvPr id="1" name="CustomShape 1"/>
        <xdr:cNvSpPr/>
      </xdr:nvSpPr>
      <xdr:spPr>
        <a:xfrm>
          <a:off x="0" y="216000"/>
          <a:ext cx="5820480" cy="40968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000" spc="-1" strike="noStrike">
              <a:latin typeface="Roboto Condensed"/>
              <a:ea typeface="Roboto Condensed"/>
            </a:rPr>
            <a:t>NB! Läbivalt kogu statistikaküsitluses palume andmed esitada ainult kohaliku omavalitsuse üksuse ametiasutuste kohta. Tabeleid täites palume mitte arvestada linna- ja vallavolikogu või valitsuse liikmeid. </a:t>
          </a:r>
          <a:endParaRPr b="0" lang="et-EE" sz="1000" spc="-1" strike="noStrike">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11</xdr:col>
      <xdr:colOff>1038240</xdr:colOff>
      <xdr:row>0</xdr:row>
      <xdr:rowOff>225360</xdr:rowOff>
    </xdr:to>
    <xdr:sp>
      <xdr:nvSpPr>
        <xdr:cNvPr id="16" name="CustomShape 1"/>
        <xdr:cNvSpPr/>
      </xdr:nvSpPr>
      <xdr:spPr>
        <a:xfrm>
          <a:off x="0" y="0"/>
          <a:ext cx="13734360" cy="22536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Palgastatistika perioodil 01.01.2023-31.12.2023</a:t>
          </a:r>
          <a:endParaRPr b="0" lang="et-EE" sz="1400" spc="-1" strike="noStrike">
            <a:latin typeface="Times New Roman"/>
          </a:endParaRPr>
        </a:p>
      </xdr:txBody>
    </xdr:sp>
    <xdr:clientData/>
  </xdr:twoCellAnchor>
  <xdr:twoCellAnchor editAs="twoCell">
    <xdr:from>
      <xdr:col>0</xdr:col>
      <xdr:colOff>0</xdr:colOff>
      <xdr:row>1</xdr:row>
      <xdr:rowOff>0</xdr:rowOff>
    </xdr:from>
    <xdr:to>
      <xdr:col>11</xdr:col>
      <xdr:colOff>1038240</xdr:colOff>
      <xdr:row>4</xdr:row>
      <xdr:rowOff>168480</xdr:rowOff>
    </xdr:to>
    <xdr:sp>
      <xdr:nvSpPr>
        <xdr:cNvPr id="17" name="CustomShape 1"/>
        <xdr:cNvSpPr/>
      </xdr:nvSpPr>
      <xdr:spPr>
        <a:xfrm>
          <a:off x="0" y="228600"/>
          <a:ext cx="13734360" cy="69444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t">
          <a:noAutofit/>
        </a:bodyPr>
        <a:p>
          <a:pPr>
            <a:lnSpc>
              <a:spcPct val="100000"/>
            </a:lnSpc>
          </a:pPr>
          <a:r>
            <a:rPr b="1" lang="et-EE" sz="900" spc="-1" strike="noStrike">
              <a:latin typeface="Arial"/>
              <a:ea typeface="Roboto Condensed"/>
            </a:rPr>
            <a:t>Ametnike põhipalk ja muutuvpalk ning nende teenistusülesannete täitmisest tulenev muu tulu 2023. aastal. </a:t>
          </a:r>
          <a:r>
            <a:rPr b="0" lang="et-EE" sz="900" spc="-1" strike="noStrike">
              <a:latin typeface="Arial"/>
              <a:ea typeface="Roboto Condensed"/>
            </a:rPr>
            <a:t>Tabel täita isikupõhiselt. Palgaandmed lähevad vastavalt ATS § 65 lg 2 ja lg 4 </a:t>
          </a:r>
          <a:r>
            <a:rPr b="1" lang="et-EE" sz="900" spc="-1" strike="noStrike" u="sng">
              <a:uFillTx/>
              <a:latin typeface="Arial"/>
              <a:ea typeface="Roboto Condensed"/>
            </a:rPr>
            <a:t>avalikustamiseks</a:t>
          </a:r>
          <a:r>
            <a:rPr b="0" lang="et-EE" sz="900" spc="-1" strike="noStrike">
              <a:latin typeface="Arial"/>
              <a:ea typeface="Roboto Condensed"/>
            </a:rPr>
            <a:t>:  Ametnike (ja ATS §65 lg 4 mainitud töölepinguliste töötajate) põhipalk ja muutuvpalk ning tema teenistusülesannetest tulenev muu tulu kogusummana eelmise kalendriaasta kohta avalikustatakse avaliku teenistuse kesksel veebilehel hiljemalt 1. mail.</a:t>
          </a:r>
          <a:endParaRPr b="0" lang="et-EE" sz="900" spc="-1" strike="noStrike">
            <a:latin typeface="Times New Roman"/>
          </a:endParaRPr>
        </a:p>
        <a:p>
          <a:pPr>
            <a:lnSpc>
              <a:spcPct val="100000"/>
            </a:lnSpc>
          </a:pPr>
          <a:r>
            <a:rPr b="0" lang="et-EE" sz="900" spc="-1" strike="noStrike">
              <a:latin typeface="Arial"/>
              <a:ea typeface="Roboto Condensed"/>
            </a:rPr>
            <a:t>   </a:t>
          </a:r>
          <a:r>
            <a:rPr b="0" lang="et-EE" sz="900" spc="-1" strike="noStrike">
              <a:latin typeface="Arial"/>
              <a:ea typeface="Roboto Condensed"/>
            </a:rPr>
            <a:t>ATS §65 lg 4 mainitud isik täidab abistavaid või nõustavaid ülesandeid nt volikogu esimehe või aseesimehe, vallavanema või linnapea või valla- või linnavalitsuse liikme juures kuni nimetatud isiku volituste või fraktsiooni tegevuse lõppemiseni. Selline abistavaid või nõustavaid ülesandeid täitev isik teeb tööd tähtajalise töölepingu alusel.</a:t>
          </a:r>
          <a:endParaRPr b="0" lang="et-EE" sz="900" spc="-1" strike="noStrike">
            <a:latin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6480</xdr:rowOff>
    </xdr:from>
    <xdr:to>
      <xdr:col>3</xdr:col>
      <xdr:colOff>2060640</xdr:colOff>
      <xdr:row>0</xdr:row>
      <xdr:rowOff>365040</xdr:rowOff>
    </xdr:to>
    <xdr:sp>
      <xdr:nvSpPr>
        <xdr:cNvPr id="18" name="CustomShape 1"/>
        <xdr:cNvSpPr/>
      </xdr:nvSpPr>
      <xdr:spPr>
        <a:xfrm>
          <a:off x="0" y="6480"/>
          <a:ext cx="8755920" cy="358560"/>
        </a:xfrm>
        <a:prstGeom prst="rect">
          <a:avLst/>
        </a:prstGeom>
        <a:solidFill>
          <a:srgbClr val="ffffff"/>
        </a:solidFill>
        <a:ln w="3240">
          <a:solidFill>
            <a:srgbClr val="000000"/>
          </a:solidFill>
          <a:round/>
        </a:ln>
      </xdr:spPr>
      <xdr:style>
        <a:lnRef idx="0"/>
        <a:fillRef idx="0"/>
        <a:effectRef idx="0"/>
        <a:fontRef idx="minor"/>
      </xdr:style>
      <xdr:txBody>
        <a:bodyPr lIns="90000" rIns="90000" tIns="45000" bIns="45000" anchor="t">
          <a:noAutofit/>
        </a:bodyPr>
        <a:p>
          <a:pPr>
            <a:lnSpc>
              <a:spcPct val="100000"/>
            </a:lnSpc>
          </a:pPr>
          <a:r>
            <a:rPr b="1" lang="et-EE" sz="1600" spc="-1" strike="noStrike">
              <a:latin typeface="Roboto Condensed"/>
              <a:ea typeface="Roboto Condensed"/>
            </a:rPr>
            <a:t>Strateegilise personalijuhtimise näitajad</a:t>
          </a:r>
          <a:endParaRPr b="0" lang="et-EE" sz="1600" spc="-1" strike="noStrike">
            <a:latin typeface="Times New Roman"/>
          </a:endParaRPr>
        </a:p>
      </xdr:txBody>
    </xdr:sp>
    <xdr:clientData/>
  </xdr:twoCellAnchor>
  <xdr:twoCellAnchor editAs="twoCell">
    <xdr:from>
      <xdr:col>0</xdr:col>
      <xdr:colOff>0</xdr:colOff>
      <xdr:row>0</xdr:row>
      <xdr:rowOff>365040</xdr:rowOff>
    </xdr:from>
    <xdr:to>
      <xdr:col>3</xdr:col>
      <xdr:colOff>2079000</xdr:colOff>
      <xdr:row>0</xdr:row>
      <xdr:rowOff>917280</xdr:rowOff>
    </xdr:to>
    <xdr:sp>
      <xdr:nvSpPr>
        <xdr:cNvPr id="19" name="CustomShape 1"/>
        <xdr:cNvSpPr/>
      </xdr:nvSpPr>
      <xdr:spPr>
        <a:xfrm>
          <a:off x="0" y="365040"/>
          <a:ext cx="8774280" cy="552240"/>
        </a:xfrm>
        <a:prstGeom prst="rect">
          <a:avLst/>
        </a:prstGeom>
        <a:solidFill>
          <a:srgbClr val="ffffff"/>
        </a:solidFill>
        <a:ln w="3240">
          <a:solidFill>
            <a:srgbClr val="000000"/>
          </a:solidFill>
          <a:round/>
        </a:ln>
      </xdr:spPr>
      <xdr:style>
        <a:lnRef idx="0"/>
        <a:fillRef idx="0"/>
        <a:effectRef idx="0"/>
        <a:fontRef idx="minor"/>
      </xdr:style>
      <xdr:txBody>
        <a:bodyPr lIns="90000" rIns="90000" tIns="45000" bIns="45000" anchor="t">
          <a:noAutofit/>
        </a:bodyPr>
        <a:p>
          <a:pPr>
            <a:lnSpc>
              <a:spcPct val="100000"/>
            </a:lnSpc>
          </a:pPr>
          <a:r>
            <a:rPr b="0" lang="et-EE" sz="900" spc="-1" strike="noStrike">
              <a:latin typeface="Arial"/>
              <a:ea typeface="Roboto Condensed"/>
            </a:rPr>
            <a:t>Kuivõrd hõlmab strateegiline personalijuhtimine kõiki personalipoliitika tegevusi, palume käesolevas küsimustikus anda vastused selekteeritud valdkondadele. Vastused on sisendiks riigiülese strateegilise personalijuhtimise tegevustele (vt täpsemalt - https://www.fin.ee/riik-ja-omavalitsused-planeeringud/avalik-teenistus/strateegiline-personalijuhtimine) ja omavaheliste parimate praktikate jagamistele. Kui selle osa täitmisel tekib küsimusi, siis palume neist märku anda Maris.Lanno@fin.ee.</a:t>
          </a:r>
          <a:endParaRPr b="0" lang="et-EE" sz="9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7</xdr:col>
      <xdr:colOff>2559600</xdr:colOff>
      <xdr:row>0</xdr:row>
      <xdr:rowOff>218880</xdr:rowOff>
    </xdr:to>
    <xdr:sp>
      <xdr:nvSpPr>
        <xdr:cNvPr id="2" name="CustomShape 1"/>
        <xdr:cNvSpPr/>
      </xdr:nvSpPr>
      <xdr:spPr>
        <a:xfrm>
          <a:off x="0" y="0"/>
          <a:ext cx="9438480" cy="21888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Personalistatistika seisuga 31.12.2023</a:t>
          </a:r>
          <a:endParaRPr b="0" lang="et-EE" sz="1400" spc="-1" strike="noStrike">
            <a:latin typeface="Times New Roman"/>
          </a:endParaRPr>
        </a:p>
      </xdr:txBody>
    </xdr:sp>
    <xdr:clientData/>
  </xdr:twoCellAnchor>
  <xdr:twoCellAnchor editAs="twoCell">
    <xdr:from>
      <xdr:col>0</xdr:col>
      <xdr:colOff>0</xdr:colOff>
      <xdr:row>0</xdr:row>
      <xdr:rowOff>222120</xdr:rowOff>
    </xdr:from>
    <xdr:to>
      <xdr:col>7</xdr:col>
      <xdr:colOff>2559600</xdr:colOff>
      <xdr:row>0</xdr:row>
      <xdr:rowOff>1091880</xdr:rowOff>
    </xdr:to>
    <xdr:sp>
      <xdr:nvSpPr>
        <xdr:cNvPr id="3" name="CustomShape 1"/>
        <xdr:cNvSpPr/>
      </xdr:nvSpPr>
      <xdr:spPr>
        <a:xfrm>
          <a:off x="0" y="222120"/>
          <a:ext cx="9438480" cy="86976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000" spc="-1" strike="noStrike">
              <a:latin typeface="Arial"/>
              <a:ea typeface="Roboto Condensed"/>
            </a:rPr>
            <a:t>NB! Läbivalt kogu statistikaküsitluses palume andmed esitada ainult kohaliku omavalitsuse üksuse ametiasutuste kohta. Tabeleid täites palume mitte arvestada linna- ja vallavolikogu ega valitsuse liikmeid.   </a:t>
          </a:r>
          <a:endParaRPr b="0" lang="et-EE" sz="1000" spc="-1" strike="noStrike">
            <a:latin typeface="Times New Roman"/>
          </a:endParaRPr>
        </a:p>
        <a:p>
          <a:pPr>
            <a:lnSpc>
              <a:spcPct val="100000"/>
            </a:lnSpc>
          </a:pPr>
          <a:r>
            <a:rPr b="0" lang="et-EE" sz="1000" spc="-1" strike="noStrike">
              <a:latin typeface="Arial"/>
              <a:ea typeface="Roboto Condensed"/>
            </a:rPr>
            <a:t>Tabel täita isikupõhiselt. Esitada nii linnapea/vallavanema, abilinnapea/abivallavanemate, ametnike kui ka töölepinguliste töötajate andmed, kes töötavad kohaliku omavalitsuse üksuse ametiasutustes (avaliku teenistuse seaduse § 6 lg 3 mõistes).</a:t>
          </a:r>
          <a:endParaRPr b="0" lang="et-EE" sz="1000" spc="-1" strike="noStrike">
            <a:latin typeface="Times New Roman"/>
          </a:endParaRPr>
        </a:p>
        <a:p>
          <a:pPr>
            <a:lnSpc>
              <a:spcPct val="100000"/>
            </a:lnSpc>
          </a:pPr>
          <a:r>
            <a:rPr b="0" lang="et-EE" sz="1000" spc="-1" strike="noStrike">
              <a:latin typeface="Arial"/>
              <a:ea typeface="Roboto Condensed"/>
            </a:rPr>
            <a:t>Personalistatistika lehel kajastada personali andmed, kes olid tööl seisuga 31.12. </a:t>
          </a:r>
          <a:r>
            <a:rPr b="1" lang="et-EE" sz="1000" spc="-1" strike="noStrike" u="sng">
              <a:uFillTx/>
              <a:latin typeface="Arial"/>
              <a:ea typeface="Roboto Condensed"/>
            </a:rPr>
            <a:t>Mitte kajastada aasta jooksul töölt lahkunud personali, kes reaalselt 31.12 seisuga tööl ei olnud.</a:t>
          </a:r>
          <a:endParaRPr b="0" lang="et-EE"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6</xdr:col>
      <xdr:colOff>3240</xdr:colOff>
      <xdr:row>0</xdr:row>
      <xdr:rowOff>250920</xdr:rowOff>
    </xdr:to>
    <xdr:sp>
      <xdr:nvSpPr>
        <xdr:cNvPr id="4" name="CustomShape 1"/>
        <xdr:cNvSpPr/>
      </xdr:nvSpPr>
      <xdr:spPr>
        <a:xfrm>
          <a:off x="0" y="0"/>
          <a:ext cx="6319440" cy="25092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Lahkumised perioodil 01.01.2023-31.12.2023</a:t>
          </a:r>
          <a:endParaRPr b="0" lang="et-EE" sz="1400" spc="-1" strike="noStrike">
            <a:latin typeface="Times New Roman"/>
          </a:endParaRPr>
        </a:p>
      </xdr:txBody>
    </xdr:sp>
    <xdr:clientData/>
  </xdr:twoCellAnchor>
  <xdr:twoCellAnchor editAs="twoCell">
    <xdr:from>
      <xdr:col>0</xdr:col>
      <xdr:colOff>0</xdr:colOff>
      <xdr:row>0</xdr:row>
      <xdr:rowOff>257040</xdr:rowOff>
    </xdr:from>
    <xdr:to>
      <xdr:col>5</xdr:col>
      <xdr:colOff>765720</xdr:colOff>
      <xdr:row>0</xdr:row>
      <xdr:rowOff>815760</xdr:rowOff>
    </xdr:to>
    <xdr:sp>
      <xdr:nvSpPr>
        <xdr:cNvPr id="5" name="CustomShape 1"/>
        <xdr:cNvSpPr/>
      </xdr:nvSpPr>
      <xdr:spPr>
        <a:xfrm>
          <a:off x="0" y="257040"/>
          <a:ext cx="6312960" cy="55872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t">
          <a:noAutofit/>
        </a:bodyPr>
        <a:p>
          <a:pPr>
            <a:lnSpc>
              <a:spcPct val="100000"/>
            </a:lnSpc>
          </a:pPr>
          <a:r>
            <a:rPr b="0" lang="et-EE" sz="1000" spc="-1" strike="noStrike">
              <a:latin typeface="Arial"/>
              <a:ea typeface="Roboto Condensed"/>
            </a:rPr>
            <a:t>Tabel täita isikupõhiselt. Tabelis mitte kajastada pikaajalisele puhkusele läinud isikuid ning isikuid, kes on asutusesiseselt või asutuste liitmisel ametikohta vahetanud. Samuti mitte kajastada teenistuja üleviimist, kui asutuste liitmisel viidi teenistuja ühest asutusest teise</a:t>
          </a:r>
          <a:endParaRPr b="0" lang="et-EE"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3</xdr:col>
      <xdr:colOff>1585440</xdr:colOff>
      <xdr:row>0</xdr:row>
      <xdr:rowOff>212760</xdr:rowOff>
    </xdr:to>
    <xdr:sp>
      <xdr:nvSpPr>
        <xdr:cNvPr id="6" name="CustomShape 1"/>
        <xdr:cNvSpPr/>
      </xdr:nvSpPr>
      <xdr:spPr>
        <a:xfrm>
          <a:off x="0" y="0"/>
          <a:ext cx="6211440" cy="21276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Tulemised perioodil 01.01.2023-31.12.2023</a:t>
          </a:r>
          <a:endParaRPr b="0" lang="et-EE" sz="1400" spc="-1" strike="noStrike">
            <a:latin typeface="Times New Roman"/>
          </a:endParaRPr>
        </a:p>
      </xdr:txBody>
    </xdr:sp>
    <xdr:clientData/>
  </xdr:twoCellAnchor>
  <xdr:twoCellAnchor editAs="twoCell">
    <xdr:from>
      <xdr:col>0</xdr:col>
      <xdr:colOff>0</xdr:colOff>
      <xdr:row>0</xdr:row>
      <xdr:rowOff>216000</xdr:rowOff>
    </xdr:from>
    <xdr:to>
      <xdr:col>3</xdr:col>
      <xdr:colOff>1585440</xdr:colOff>
      <xdr:row>0</xdr:row>
      <xdr:rowOff>968400</xdr:rowOff>
    </xdr:to>
    <xdr:sp>
      <xdr:nvSpPr>
        <xdr:cNvPr id="7" name="CustomShape 1"/>
        <xdr:cNvSpPr/>
      </xdr:nvSpPr>
      <xdr:spPr>
        <a:xfrm>
          <a:off x="0" y="216000"/>
          <a:ext cx="6211440" cy="75240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t">
          <a:noAutofit/>
        </a:bodyPr>
        <a:p>
          <a:pPr>
            <a:lnSpc>
              <a:spcPct val="100000"/>
            </a:lnSpc>
          </a:pPr>
          <a:r>
            <a:rPr b="0" lang="et-EE" sz="1000" spc="-1" strike="noStrike">
              <a:latin typeface="Arial"/>
              <a:ea typeface="Roboto Condensed"/>
            </a:rPr>
            <a:t>Tabel täita isikupõhiselt. Tabelis mitte kajastada pikaajaliselt puhkuselt naasnud isikuid ning isikuid, kes on asutusesiseselt või asutuste liitmisel ametikohta vahetanud (nt liikunud spetsialisti ametikohalt juhtivspetsialisti ametikohale). Samuti mitte kajastada teenistuja üleviimist, kui asutuste liitmisel viidi teenistuja ühest asutusest teise.</a:t>
          </a:r>
          <a:endParaRPr b="0" lang="et-EE" sz="10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1</xdr:col>
      <xdr:colOff>2489040</xdr:colOff>
      <xdr:row>0</xdr:row>
      <xdr:rowOff>263520</xdr:rowOff>
    </xdr:to>
    <xdr:sp>
      <xdr:nvSpPr>
        <xdr:cNvPr id="8" name="CustomShape 1"/>
        <xdr:cNvSpPr/>
      </xdr:nvSpPr>
      <xdr:spPr>
        <a:xfrm>
          <a:off x="0" y="0"/>
          <a:ext cx="5558040" cy="26352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Koolitusstatistika perioodil 01.01.2023-31.12.2023</a:t>
          </a:r>
          <a:endParaRPr b="0" lang="et-EE" sz="1400" spc="-1" strike="noStrike">
            <a:latin typeface="Times New Roman"/>
          </a:endParaRPr>
        </a:p>
      </xdr:txBody>
    </xdr:sp>
    <xdr:clientData/>
  </xdr:twoCellAnchor>
  <xdr:twoCellAnchor editAs="twoCell">
    <xdr:from>
      <xdr:col>0</xdr:col>
      <xdr:colOff>0</xdr:colOff>
      <xdr:row>0</xdr:row>
      <xdr:rowOff>266760</xdr:rowOff>
    </xdr:from>
    <xdr:to>
      <xdr:col>1</xdr:col>
      <xdr:colOff>2489040</xdr:colOff>
      <xdr:row>0</xdr:row>
      <xdr:rowOff>473040</xdr:rowOff>
    </xdr:to>
    <xdr:sp>
      <xdr:nvSpPr>
        <xdr:cNvPr id="9" name="CustomShape 1"/>
        <xdr:cNvSpPr/>
      </xdr:nvSpPr>
      <xdr:spPr>
        <a:xfrm>
          <a:off x="0" y="266760"/>
          <a:ext cx="5558040" cy="206280"/>
        </a:xfrm>
        <a:prstGeom prst="rect">
          <a:avLst/>
        </a:prstGeom>
        <a:solidFill>
          <a:srgbClr val="ffffff"/>
        </a:solidFill>
        <a:ln w="3240">
          <a:solidFill>
            <a:srgbClr val="000000"/>
          </a:solidFill>
          <a:round/>
        </a:ln>
      </xdr:spPr>
      <xdr:style>
        <a:lnRef idx="0"/>
        <a:fillRef idx="0"/>
        <a:effectRef idx="0"/>
        <a:fontRef idx="minor"/>
      </xdr:style>
      <xdr:txBody>
        <a:bodyPr lIns="90000" rIns="90000" tIns="45000" bIns="45000" anchor="t">
          <a:noAutofit/>
        </a:bodyPr>
        <a:p>
          <a:pPr>
            <a:lnSpc>
              <a:spcPct val="100000"/>
            </a:lnSpc>
          </a:pPr>
          <a:r>
            <a:rPr b="1" lang="et-EE" sz="1000" spc="-1" strike="noStrike">
              <a:latin typeface="Roboto Condensed"/>
              <a:ea typeface="Roboto Condensed"/>
            </a:rPr>
            <a:t>Tabel 1. KOV ametiasutuste koolitus- ja tööjõukulu ning koolitustel osalejate arv </a:t>
          </a:r>
          <a:endParaRPr b="0" lang="et-EE" sz="1000" spc="-1" strike="noStrike">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1</xdr:col>
      <xdr:colOff>2489040</xdr:colOff>
      <xdr:row>0</xdr:row>
      <xdr:rowOff>263520</xdr:rowOff>
    </xdr:to>
    <xdr:sp>
      <xdr:nvSpPr>
        <xdr:cNvPr id="10" name="CustomShape 1"/>
        <xdr:cNvSpPr/>
      </xdr:nvSpPr>
      <xdr:spPr>
        <a:xfrm>
          <a:off x="0" y="0"/>
          <a:ext cx="5558040" cy="26352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Koolitusstatistika perioodil 01.01.2023-31.12.2023</a:t>
          </a:r>
          <a:endParaRPr b="0" lang="et-EE" sz="1400" spc="-1" strike="noStrike">
            <a:latin typeface="Times New Roman"/>
          </a:endParaRPr>
        </a:p>
      </xdr:txBody>
    </xdr:sp>
    <xdr:clientData/>
  </xdr:twoCellAnchor>
  <xdr:twoCellAnchor editAs="twoCell">
    <xdr:from>
      <xdr:col>0</xdr:col>
      <xdr:colOff>0</xdr:colOff>
      <xdr:row>0</xdr:row>
      <xdr:rowOff>266760</xdr:rowOff>
    </xdr:from>
    <xdr:to>
      <xdr:col>1</xdr:col>
      <xdr:colOff>2489040</xdr:colOff>
      <xdr:row>1</xdr:row>
      <xdr:rowOff>3240</xdr:rowOff>
    </xdr:to>
    <xdr:sp>
      <xdr:nvSpPr>
        <xdr:cNvPr id="11" name="CustomShape 1"/>
        <xdr:cNvSpPr/>
      </xdr:nvSpPr>
      <xdr:spPr>
        <a:xfrm>
          <a:off x="0" y="266760"/>
          <a:ext cx="5558040" cy="212760"/>
        </a:xfrm>
        <a:prstGeom prst="rect">
          <a:avLst/>
        </a:prstGeom>
        <a:solidFill>
          <a:srgbClr val="ffffff"/>
        </a:solidFill>
        <a:ln w="3240">
          <a:solidFill>
            <a:srgbClr val="000000"/>
          </a:solidFill>
          <a:round/>
        </a:ln>
      </xdr:spPr>
      <xdr:style>
        <a:lnRef idx="0"/>
        <a:fillRef idx="0"/>
        <a:effectRef idx="0"/>
        <a:fontRef idx="minor"/>
      </xdr:style>
      <xdr:txBody>
        <a:bodyPr lIns="90000" rIns="90000" tIns="45000" bIns="45000" anchor="t">
          <a:noAutofit/>
        </a:bodyPr>
        <a:p>
          <a:pPr>
            <a:lnSpc>
              <a:spcPct val="100000"/>
            </a:lnSpc>
          </a:pPr>
          <a:r>
            <a:rPr b="1" lang="et-EE" sz="1000" spc="-1" strike="noStrike">
              <a:latin typeface="Roboto Condensed"/>
              <a:ea typeface="Roboto Condensed"/>
            </a:rPr>
            <a:t>Tabel 2. Millised olid erinevate koolitusvaldkondade mahud 2023. aastal?</a:t>
          </a:r>
          <a:endParaRPr b="0" lang="et-EE" sz="1000" spc="-1" strike="noStrike">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5</xdr:col>
      <xdr:colOff>1124280</xdr:colOff>
      <xdr:row>0</xdr:row>
      <xdr:rowOff>225360</xdr:rowOff>
    </xdr:to>
    <xdr:sp>
      <xdr:nvSpPr>
        <xdr:cNvPr id="12" name="CustomShape 1"/>
        <xdr:cNvSpPr/>
      </xdr:nvSpPr>
      <xdr:spPr>
        <a:xfrm>
          <a:off x="0" y="0"/>
          <a:ext cx="8088480" cy="22536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2023. aasta HindamisE statistika</a:t>
          </a:r>
          <a:endParaRPr b="0" lang="et-EE" sz="1400" spc="-1" strike="noStrike">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10</xdr:col>
      <xdr:colOff>134640</xdr:colOff>
      <xdr:row>0</xdr:row>
      <xdr:rowOff>237960</xdr:rowOff>
    </xdr:to>
    <xdr:sp>
      <xdr:nvSpPr>
        <xdr:cNvPr id="13" name="CustomShape 1"/>
        <xdr:cNvSpPr/>
      </xdr:nvSpPr>
      <xdr:spPr>
        <a:xfrm>
          <a:off x="0" y="0"/>
          <a:ext cx="10550520" cy="23796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Värbamise statistika perioodil 01.01.2023-31.12.2023</a:t>
          </a:r>
          <a:endParaRPr b="0" lang="et-EE" sz="1400" spc="-1" strike="noStrike">
            <a:latin typeface="Times New Roman"/>
          </a:endParaRPr>
        </a:p>
      </xdr:txBody>
    </xdr:sp>
    <xdr:clientData/>
  </xdr:twoCellAnchor>
  <xdr:twoCellAnchor editAs="twoCell">
    <xdr:from>
      <xdr:col>0</xdr:col>
      <xdr:colOff>0</xdr:colOff>
      <xdr:row>0</xdr:row>
      <xdr:rowOff>241200</xdr:rowOff>
    </xdr:from>
    <xdr:to>
      <xdr:col>9</xdr:col>
      <xdr:colOff>951120</xdr:colOff>
      <xdr:row>0</xdr:row>
      <xdr:rowOff>866520</xdr:rowOff>
    </xdr:to>
    <xdr:sp>
      <xdr:nvSpPr>
        <xdr:cNvPr id="14" name="CustomShape 1"/>
        <xdr:cNvSpPr/>
      </xdr:nvSpPr>
      <xdr:spPr>
        <a:xfrm>
          <a:off x="0" y="241200"/>
          <a:ext cx="10411920" cy="62532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0" lang="et-EE" sz="900" spc="-1" strike="noStrike">
              <a:latin typeface="Arial"/>
              <a:ea typeface="Roboto Condensed"/>
            </a:rPr>
            <a:t>Palun sisestage kõikide personaliotsingute andmed (avalikud konkursid, sisekonkursid ja konkursita personaliotsingud) nii ametnike kui ka töölepinguliste teenistuskohtade kohta. Värbamiste all kajastatakse personaliotsing ka siis, kui konkurssi ei korraldatud, sel juhul tuleb personaliotsingu tüübiks märkida </a:t>
          </a:r>
          <a:r>
            <a:rPr b="0" lang="et-EE" sz="900" spc="-1" strike="noStrike" u="sng">
              <a:uFillTx/>
              <a:latin typeface="Arial"/>
              <a:ea typeface="Roboto Condensed"/>
            </a:rPr>
            <a:t>"konkursita personaliotsing"</a:t>
          </a:r>
          <a:r>
            <a:rPr b="0" lang="et-EE" sz="900" spc="-1" strike="noStrike">
              <a:latin typeface="Arial"/>
              <a:ea typeface="Roboto Condensed"/>
            </a:rPr>
            <a:t>. Värbamiste all mitte kajastada inimeste värbamist poliitiliste kohtadele (vallavanem, linnapea, abivallavanem, abilinnapea) ning hallatavate asutuste juhtide värbamist.</a:t>
          </a:r>
          <a:endParaRPr b="0" lang="et-EE" sz="900" spc="-1" strike="noStrike">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6</xdr:col>
      <xdr:colOff>1028160</xdr:colOff>
      <xdr:row>0</xdr:row>
      <xdr:rowOff>263520</xdr:rowOff>
    </xdr:to>
    <xdr:sp>
      <xdr:nvSpPr>
        <xdr:cNvPr id="15" name="CustomShape 1"/>
        <xdr:cNvSpPr/>
      </xdr:nvSpPr>
      <xdr:spPr>
        <a:xfrm>
          <a:off x="0" y="0"/>
          <a:ext cx="9087120" cy="263520"/>
        </a:xfrm>
        <a:prstGeom prst="rect">
          <a:avLst/>
        </a:prstGeom>
        <a:solidFill>
          <a:srgbClr val="ffffff"/>
        </a:solidFill>
        <a:ln w="3240">
          <a:solidFill>
            <a:srgbClr val="000000"/>
          </a:solidFill>
          <a:round/>
        </a:ln>
      </xdr:spPr>
      <xdr:style>
        <a:lnRef idx="2">
          <a:schemeClr val="dk1"/>
        </a:lnRef>
        <a:fillRef idx="1">
          <a:schemeClr val="lt1"/>
        </a:fillRef>
        <a:effectRef idx="0">
          <a:schemeClr val="dk1"/>
        </a:effectRef>
        <a:fontRef idx="minor"/>
      </xdr:style>
      <xdr:txBody>
        <a:bodyPr lIns="90000" rIns="90000" tIns="45000" bIns="45000" anchor="ctr">
          <a:noAutofit/>
        </a:bodyPr>
        <a:p>
          <a:pPr>
            <a:lnSpc>
              <a:spcPct val="100000"/>
            </a:lnSpc>
          </a:pPr>
          <a:r>
            <a:rPr b="1" lang="et-EE" sz="1400" spc="-1" strike="noStrike" cap="all">
              <a:solidFill>
                <a:srgbClr val="006eb5"/>
              </a:solidFill>
              <a:latin typeface="Roboto Condensed"/>
              <a:ea typeface="Roboto Condensed"/>
            </a:rPr>
            <a:t>2023. aasta keskmine palk </a:t>
          </a:r>
          <a:endParaRPr b="0" lang="et-EE" sz="1400" spc="-1" strike="noStrike">
            <a:latin typeface="Times New Roman"/>
          </a:endParaRPr>
        </a:p>
      </xdr:txBody>
    </xdr:sp>
    <xdr:clientData/>
  </xdr:twoCellAnchor>
</xdr:wsDr>
</file>

<file path=xl/worksheets/_rels/sheet10.xml.rels><?xml version="1.0" encoding="UTF-8"?>
<Relationships xmlns="http://schemas.openxmlformats.org/package/2006/relationships"><Relationship Id="rId1" Type="http://schemas.openxmlformats.org/officeDocument/2006/relationships/comments" Target="../comments10.xml"/><Relationship Id="rId2" Type="http://schemas.openxmlformats.org/officeDocument/2006/relationships/drawing" Target="../drawings/drawing9.xml"/><Relationship Id="rId3" Type="http://schemas.openxmlformats.org/officeDocument/2006/relationships/vmlDrawing" Target="../drawings/vmlDrawing8.vml"/>
</Relationships>
</file>

<file path=xl/worksheets/_rels/sheet11.xml.rels><?xml version="1.0" encoding="UTF-8"?>
<Relationships xmlns="http://schemas.openxmlformats.org/package/2006/relationships"><Relationship Id="rId1" Type="http://schemas.openxmlformats.org/officeDocument/2006/relationships/comments" Target="../comments11.xml"/><Relationship Id="rId2" Type="http://schemas.openxmlformats.org/officeDocument/2006/relationships/drawing" Target="../drawings/drawing10.xml"/><Relationship Id="rId3" Type="http://schemas.openxmlformats.org/officeDocument/2006/relationships/vmlDrawing" Target="../drawings/vmlDrawing9.vml"/>
</Relationships>
</file>

<file path=xl/worksheets/_rels/sheet12.xml.rels><?xml version="1.0" encoding="UTF-8"?>
<Relationships xmlns="http://schemas.openxmlformats.org/package/2006/relationships"><Relationship Id="rId1" Type="http://schemas.openxmlformats.org/officeDocument/2006/relationships/drawing" Target="../drawings/drawing1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4.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5.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6.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7.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 activeCellId="0" sqref="B9"/>
    </sheetView>
  </sheetViews>
  <sheetFormatPr defaultColWidth="8.70703125" defaultRowHeight="13.8" zeroHeight="false" outlineLevelRow="0" outlineLevelCol="0"/>
  <cols>
    <col collapsed="false" customWidth="true" hidden="false" outlineLevel="0" max="1" min="1" style="1" width="30.43"/>
    <col collapsed="false" customWidth="true" hidden="false" outlineLevel="0" max="2" min="2" style="1" width="36.38"/>
  </cols>
  <sheetData>
    <row r="1" customFormat="false" ht="17.35" hidden="false" customHeight="false" outlineLevel="0" collapsed="false">
      <c r="A1" s="2" t="s">
        <v>0</v>
      </c>
      <c r="B1" s="3"/>
    </row>
    <row r="2" customFormat="false" ht="13.8" hidden="false" customHeight="false" outlineLevel="0" collapsed="false">
      <c r="A2" s="3"/>
      <c r="B2" s="3"/>
    </row>
    <row r="3" customFormat="false" ht="15" hidden="false" customHeight="false" outlineLevel="0" collapsed="false">
      <c r="A3" s="4" t="s">
        <v>1</v>
      </c>
      <c r="B3" s="5"/>
    </row>
    <row r="4" customFormat="false" ht="13.8" hidden="false" customHeight="false" outlineLevel="0" collapsed="false">
      <c r="A4" s="6" t="s">
        <v>2</v>
      </c>
      <c r="B4" s="6" t="s">
        <v>3</v>
      </c>
    </row>
    <row r="5" customFormat="false" ht="13.8" hidden="false" customHeight="false" outlineLevel="0" collapsed="false">
      <c r="A5" s="6" t="s">
        <v>4</v>
      </c>
      <c r="B5" s="6" t="s">
        <v>5</v>
      </c>
    </row>
    <row r="6" customFormat="false" ht="13.8" hidden="false" customHeight="false" outlineLevel="0" collapsed="false">
      <c r="A6" s="6" t="s">
        <v>6</v>
      </c>
      <c r="B6" s="6" t="s">
        <v>7</v>
      </c>
    </row>
    <row r="7" customFormat="false" ht="13.8" hidden="false" customHeight="false" outlineLevel="0" collapsed="false">
      <c r="A7" s="6" t="s">
        <v>8</v>
      </c>
      <c r="B7" s="6" t="s">
        <v>9</v>
      </c>
    </row>
    <row r="8" customFormat="false" ht="13.8" hidden="false" customHeight="false" outlineLevel="0" collapsed="false">
      <c r="A8" s="6" t="s">
        <v>10</v>
      </c>
      <c r="B8" s="6" t="s">
        <v>11</v>
      </c>
    </row>
    <row r="9" customFormat="false" ht="13.8" hidden="false" customHeight="false" outlineLevel="0" collapsed="false">
      <c r="A9" s="3"/>
      <c r="B9" s="3"/>
    </row>
    <row r="10" customFormat="false" ht="13.8" hidden="false" customHeight="false" outlineLevel="0" collapsed="false">
      <c r="A10" s="3"/>
      <c r="B10" s="3"/>
    </row>
    <row r="11" customFormat="false" ht="13.8" hidden="false" customHeight="false" outlineLevel="0" collapsed="false">
      <c r="A11" s="7" t="s">
        <v>12</v>
      </c>
      <c r="B11" s="8"/>
    </row>
    <row r="12" customFormat="false" ht="12.8" hidden="false" customHeight="false" outlineLevel="0" collapsed="false">
      <c r="A12" s="9" t="s">
        <v>13</v>
      </c>
      <c r="B12" s="10" t="s">
        <v>14</v>
      </c>
    </row>
    <row r="13" customFormat="false" ht="12.8" hidden="false" customHeight="false" outlineLevel="0" collapsed="false">
      <c r="A13" s="11" t="s">
        <v>15</v>
      </c>
      <c r="B13" s="12" t="s">
        <v>16</v>
      </c>
    </row>
    <row r="14" customFormat="false" ht="13.8" hidden="false" customHeight="false" outlineLevel="0" collapsed="false">
      <c r="A14" s="3"/>
      <c r="B14" s="3"/>
    </row>
    <row r="15" customFormat="false" ht="15" hidden="false" customHeight="false" outlineLevel="0" collapsed="false">
      <c r="A15" s="13" t="s">
        <v>17</v>
      </c>
      <c r="B15" s="3"/>
    </row>
  </sheetData>
  <dataValidations count="1">
    <dataValidation allowBlank="true" errorStyle="stop" operator="between" prompt="Palun vali nimekirjast." showDropDown="false" showErrorMessage="true" showInputMessage="true" sqref="B4" type="list">
      <formula1>Klassifikaatorid!$A$40:$A$118</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5" activeCellId="0" sqref="C5"/>
    </sheetView>
  </sheetViews>
  <sheetFormatPr defaultColWidth="8.70703125" defaultRowHeight="13.8" zeroHeight="false" outlineLevelRow="0" outlineLevelCol="0"/>
  <cols>
    <col collapsed="false" customWidth="true" hidden="false" outlineLevel="0" max="1" min="1" style="1" width="10.91"/>
    <col collapsed="false" customWidth="true" hidden="false" outlineLevel="0" max="2" min="2" style="25" width="37.37"/>
    <col collapsed="false" customWidth="true" hidden="false" outlineLevel="0" max="3" min="3" style="25" width="19.45"/>
    <col collapsed="false" customWidth="true" hidden="false" outlineLevel="0" max="5" min="4" style="25" width="14.62"/>
    <col collapsed="false" customWidth="true" hidden="false" outlineLevel="0" max="6" min="6" style="25" width="17.36"/>
    <col collapsed="false" customWidth="true" hidden="false" outlineLevel="0" max="7" min="7" style="25" width="14.62"/>
  </cols>
  <sheetData>
    <row r="1" customFormat="false" ht="87" hidden="false" customHeight="true" outlineLevel="0" collapsed="false">
      <c r="A1" s="15" t="s">
        <v>2</v>
      </c>
      <c r="B1" s="15"/>
      <c r="C1" s="15" t="s">
        <v>111</v>
      </c>
      <c r="D1" s="15" t="s">
        <v>112</v>
      </c>
      <c r="E1" s="15" t="s">
        <v>113</v>
      </c>
      <c r="F1" s="15" t="s">
        <v>114</v>
      </c>
      <c r="G1" s="15" t="s">
        <v>115</v>
      </c>
    </row>
    <row r="2" customFormat="false" ht="12.8" hidden="false" customHeight="false" outlineLevel="0" collapsed="false">
      <c r="A2" s="19" t="str">
        <f aca="false">IF(Kontaktandmed!$B$4=0,"",Kontaktandmed!$B$4)</f>
        <v>Antsla vald</v>
      </c>
      <c r="B2" s="19" t="s">
        <v>24</v>
      </c>
      <c r="C2" s="19" t="n">
        <f aca="false">SUM(C3:C5)</f>
        <v>33.37</v>
      </c>
      <c r="D2" s="19" t="n">
        <f aca="false">SUM(D3:D5)</f>
        <v>578959</v>
      </c>
      <c r="E2" s="19" t="n">
        <f aca="false">SUM(E3:E5)</f>
        <v>10730</v>
      </c>
      <c r="F2" s="19" t="n">
        <f aca="false">D2/C2/12</f>
        <v>1445.80711217661</v>
      </c>
      <c r="G2" s="19" t="n">
        <f aca="false">(D2+E2)/C2</f>
        <v>17671.2316451903</v>
      </c>
    </row>
    <row r="3" customFormat="false" ht="13.8" hidden="false" customHeight="false" outlineLevel="0" collapsed="false">
      <c r="A3" s="19" t="str">
        <f aca="false">IF(Kontaktandmed!$B$4=0,"",Kontaktandmed!$B$4)</f>
        <v>Antsla vald</v>
      </c>
      <c r="B3" s="22" t="s">
        <v>116</v>
      </c>
      <c r="C3" s="40" t="n">
        <v>2</v>
      </c>
      <c r="D3" s="40" t="n">
        <v>63983</v>
      </c>
      <c r="E3" s="40"/>
      <c r="F3" s="19" t="n">
        <f aca="false">D3/C3/12</f>
        <v>2665.95833333333</v>
      </c>
      <c r="G3" s="19" t="n">
        <f aca="false">(D3+E3)/C3</f>
        <v>31991.5</v>
      </c>
    </row>
    <row r="4" customFormat="false" ht="13.8" hidden="false" customHeight="false" outlineLevel="0" collapsed="false">
      <c r="A4" s="19" t="str">
        <f aca="false">IF(Kontaktandmed!$B$4=0,"",Kontaktandmed!$B$4)</f>
        <v>Antsla vald</v>
      </c>
      <c r="B4" s="22" t="s">
        <v>28</v>
      </c>
      <c r="C4" s="40" t="n">
        <v>13.2</v>
      </c>
      <c r="D4" s="40" t="n">
        <v>284804</v>
      </c>
      <c r="E4" s="40" t="n">
        <v>7280</v>
      </c>
      <c r="F4" s="19" t="n">
        <f aca="false">D4/C4/12</f>
        <v>1798.00505050505</v>
      </c>
      <c r="G4" s="19" t="n">
        <f aca="false">(D4+E4)/C4</f>
        <v>22127.5757575758</v>
      </c>
    </row>
    <row r="5" customFormat="false" ht="13.8" hidden="false" customHeight="false" outlineLevel="0" collapsed="false">
      <c r="A5" s="19" t="str">
        <f aca="false">IF(Kontaktandmed!$B$4=0,"",Kontaktandmed!$B$4)</f>
        <v>Antsla vald</v>
      </c>
      <c r="B5" s="22" t="s">
        <v>29</v>
      </c>
      <c r="C5" s="41" t="n">
        <v>18.17</v>
      </c>
      <c r="D5" s="41" t="n">
        <v>230172</v>
      </c>
      <c r="E5" s="41" t="n">
        <v>3450</v>
      </c>
      <c r="F5" s="19" t="n">
        <f aca="false">D5/C5/12</f>
        <v>1055.64116675839</v>
      </c>
      <c r="G5" s="19" t="n">
        <f aca="false">(D5+E5)/C5</f>
        <v>12857.5674188222</v>
      </c>
    </row>
    <row r="6" customFormat="false" ht="13.8" hidden="false" customHeight="false" outlineLevel="0" collapsed="false">
      <c r="B6" s="42"/>
      <c r="C6" s="43"/>
      <c r="D6" s="4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6" topLeftCell="A7" activePane="bottomLeft" state="frozen"/>
      <selection pane="topLeft" activeCell="A1" activeCellId="0" sqref="A1"/>
      <selection pane="bottomLeft" activeCell="A10" activeCellId="0" sqref="A10"/>
    </sheetView>
  </sheetViews>
  <sheetFormatPr defaultColWidth="8.70703125" defaultRowHeight="13.8" zeroHeight="false" outlineLevelRow="0" outlineLevelCol="0"/>
  <cols>
    <col collapsed="false" customWidth="true" hidden="false" outlineLevel="0" max="1" min="1" style="25" width="15.54"/>
    <col collapsed="false" customWidth="true" hidden="false" outlineLevel="0" max="2" min="2" style="25" width="17.32"/>
    <col collapsed="false" customWidth="true" hidden="false" outlineLevel="0" max="3" min="3" style="25" width="14.54"/>
    <col collapsed="false" customWidth="true" hidden="false" outlineLevel="0" max="4" min="4" style="25" width="27.39"/>
    <col collapsed="false" customWidth="true" hidden="false" outlineLevel="0" max="5" min="5" style="25" width="8.54"/>
    <col collapsed="false" customWidth="true" hidden="false" outlineLevel="0" max="7" min="6" style="25" width="13.63"/>
    <col collapsed="false" customWidth="true" hidden="false" outlineLevel="0" max="8" min="8" style="25" width="9.36"/>
    <col collapsed="false" customWidth="true" hidden="false" outlineLevel="0" max="9" min="9" style="25" width="13.36"/>
    <col collapsed="false" customWidth="true" hidden="false" outlineLevel="0" max="10" min="10" style="25" width="23.36"/>
    <col collapsed="false" customWidth="true" hidden="false" outlineLevel="0" max="11" min="11" style="25" width="23.45"/>
    <col collapsed="false" customWidth="true" hidden="false" outlineLevel="0" max="12" min="12" style="25" width="15"/>
    <col collapsed="false" customWidth="true" hidden="false" outlineLevel="0" max="13" min="13" style="25" width="15.45"/>
    <col collapsed="false" customWidth="true" hidden="false" outlineLevel="0" max="14" min="14" style="25" width="14.01"/>
  </cols>
  <sheetData>
    <row r="1" customFormat="false" ht="18" hidden="false" customHeight="true" outlineLevel="0" collapsed="false"/>
    <row r="6" customFormat="false" ht="57.45" hidden="false" customHeight="false" outlineLevel="0" collapsed="false">
      <c r="A6" s="15" t="s">
        <v>2</v>
      </c>
      <c r="B6" s="15" t="s">
        <v>30</v>
      </c>
      <c r="C6" s="15" t="s">
        <v>117</v>
      </c>
      <c r="D6" s="15" t="s">
        <v>118</v>
      </c>
      <c r="E6" s="15" t="s">
        <v>119</v>
      </c>
      <c r="F6" s="15" t="s">
        <v>120</v>
      </c>
      <c r="G6" s="15" t="s">
        <v>121</v>
      </c>
      <c r="H6" s="15" t="s">
        <v>122</v>
      </c>
      <c r="I6" s="15" t="s">
        <v>123</v>
      </c>
      <c r="J6" s="15" t="s">
        <v>124</v>
      </c>
      <c r="K6" s="15" t="s">
        <v>125</v>
      </c>
      <c r="L6" s="15" t="s">
        <v>126</v>
      </c>
      <c r="M6" s="15" t="s">
        <v>127</v>
      </c>
      <c r="N6" s="15" t="s">
        <v>128</v>
      </c>
      <c r="O6" s="17" t="s">
        <v>129</v>
      </c>
    </row>
    <row r="7" customFormat="false" ht="13.8" hidden="false" customHeight="false" outlineLevel="0" collapsed="false">
      <c r="A7" s="19" t="str">
        <f aca="false">IF(Kontaktandmed!$B$4=0,"",Kontaktandmed!$B$4)</f>
        <v>Antsla vald</v>
      </c>
      <c r="B7" s="16" t="s">
        <v>5</v>
      </c>
      <c r="C7" s="44" t="s">
        <v>130</v>
      </c>
      <c r="D7" s="44" t="s">
        <v>131</v>
      </c>
      <c r="E7" s="44" t="s">
        <v>132</v>
      </c>
      <c r="F7" s="44" t="s">
        <v>133</v>
      </c>
      <c r="G7" s="16" t="n">
        <v>1</v>
      </c>
      <c r="H7" s="45" t="n">
        <v>31879.71</v>
      </c>
      <c r="I7" s="16" t="n">
        <v>4120.31</v>
      </c>
      <c r="J7" s="45"/>
      <c r="K7" s="16"/>
      <c r="L7" s="45" t="n">
        <f aca="false">SUM(H7:K7)</f>
        <v>36000.02</v>
      </c>
      <c r="M7" s="16" t="s">
        <v>134</v>
      </c>
      <c r="N7" s="16"/>
      <c r="O7" s="39" t="n">
        <f aca="false">(COUNTIFS(A7:A4000,"&gt; "))-(COUNTIFS('2. Personalistatistika'!C2:C3998,"&gt; ")-COUNTIFS('2. Personalistatistika'!C2:C3998,"Töötajad"))-(COUNTIFS('3. Lahkumised'!C2:C4000,"&gt; ")-COUNTIF('3. Lahkumised'!C2:C4000,"Töötajad"))</f>
        <v>78</v>
      </c>
    </row>
    <row r="8" customFormat="false" ht="13.8" hidden="false" customHeight="false" outlineLevel="0" collapsed="false">
      <c r="A8" s="19" t="str">
        <f aca="false">IF(Kontaktandmed!$B$4=0,"",Kontaktandmed!$B$4)</f>
        <v>Antsla vald</v>
      </c>
      <c r="B8" s="16" t="s">
        <v>5</v>
      </c>
      <c r="C8" s="44" t="s">
        <v>130</v>
      </c>
      <c r="D8" s="44" t="s">
        <v>135</v>
      </c>
      <c r="E8" s="44" t="s">
        <v>136</v>
      </c>
      <c r="F8" s="44" t="s">
        <v>137</v>
      </c>
      <c r="G8" s="16" t="n">
        <v>1</v>
      </c>
      <c r="H8" s="45" t="n">
        <v>24930.92</v>
      </c>
      <c r="I8" s="16" t="n">
        <v>3665.43</v>
      </c>
      <c r="J8" s="45"/>
      <c r="K8" s="16"/>
      <c r="L8" s="45" t="n">
        <f aca="false">SUM(H8:K8)</f>
        <v>28596.35</v>
      </c>
      <c r="M8" s="16" t="s">
        <v>134</v>
      </c>
      <c r="N8" s="16"/>
      <c r="O8" s="3"/>
    </row>
    <row r="9" customFormat="false" ht="13.8" hidden="false" customHeight="false" outlineLevel="0" collapsed="false">
      <c r="A9" s="19" t="str">
        <f aca="false">IF(Kontaktandmed!$B$4=0,"",Kontaktandmed!$B$4)</f>
        <v>Antsla vald</v>
      </c>
      <c r="B9" s="16" t="s">
        <v>5</v>
      </c>
      <c r="C9" s="44" t="s">
        <v>130</v>
      </c>
      <c r="D9" s="44" t="s">
        <v>138</v>
      </c>
      <c r="E9" s="44" t="s">
        <v>139</v>
      </c>
      <c r="F9" s="44" t="s">
        <v>140</v>
      </c>
      <c r="G9" s="16" t="n">
        <v>1</v>
      </c>
      <c r="H9" s="45" t="n">
        <v>22635.35</v>
      </c>
      <c r="I9" s="16" t="n">
        <v>2469.96</v>
      </c>
      <c r="J9" s="45" t="n">
        <v>300</v>
      </c>
      <c r="K9" s="16"/>
      <c r="L9" s="45" t="n">
        <f aca="false">SUM(H9:K9)</f>
        <v>25405.31</v>
      </c>
      <c r="M9" s="16" t="s">
        <v>134</v>
      </c>
      <c r="N9" s="16"/>
      <c r="O9" s="3"/>
    </row>
    <row r="10" customFormat="false" ht="13.8" hidden="false" customHeight="false" outlineLevel="0" collapsed="false">
      <c r="A10" s="19" t="str">
        <f aca="false">IF(Kontaktandmed!$B$4=0,"",Kontaktandmed!$B$4)</f>
        <v>Antsla vald</v>
      </c>
      <c r="B10" s="16" t="s">
        <v>5</v>
      </c>
      <c r="C10" s="44" t="s">
        <v>130</v>
      </c>
      <c r="D10" s="44" t="s">
        <v>141</v>
      </c>
      <c r="E10" s="44" t="s">
        <v>142</v>
      </c>
      <c r="F10" s="44" t="s">
        <v>143</v>
      </c>
      <c r="G10" s="16" t="n">
        <v>1</v>
      </c>
      <c r="H10" s="45" t="n">
        <v>22997.22</v>
      </c>
      <c r="I10" s="16" t="n">
        <v>2556.99</v>
      </c>
      <c r="J10" s="45" t="n">
        <v>300</v>
      </c>
      <c r="K10" s="16"/>
      <c r="L10" s="45" t="n">
        <f aca="false">SUM(H10:K10)</f>
        <v>25854.21</v>
      </c>
      <c r="M10" s="16" t="s">
        <v>134</v>
      </c>
      <c r="N10" s="16"/>
      <c r="O10" s="3"/>
    </row>
    <row r="11" customFormat="false" ht="13.8" hidden="false" customHeight="false" outlineLevel="0" collapsed="false">
      <c r="A11" s="19" t="str">
        <f aca="false">IF(Kontaktandmed!$B$4=0,"",Kontaktandmed!$B$4)</f>
        <v>Antsla vald</v>
      </c>
      <c r="B11" s="16" t="s">
        <v>5</v>
      </c>
      <c r="C11" s="44" t="s">
        <v>130</v>
      </c>
      <c r="D11" s="44" t="s">
        <v>144</v>
      </c>
      <c r="E11" s="44" t="s">
        <v>145</v>
      </c>
      <c r="F11" s="44" t="s">
        <v>146</v>
      </c>
      <c r="G11" s="16" t="n">
        <v>1</v>
      </c>
      <c r="H11" s="45" t="n">
        <v>21980.02</v>
      </c>
      <c r="I11" s="16" t="n">
        <v>2536.41</v>
      </c>
      <c r="J11" s="45" t="n">
        <v>300</v>
      </c>
      <c r="K11" s="16"/>
      <c r="L11" s="45" t="n">
        <f aca="false">SUM(H11:K11)</f>
        <v>24816.43</v>
      </c>
      <c r="M11" s="16" t="s">
        <v>134</v>
      </c>
      <c r="N11" s="16"/>
      <c r="O11" s="3"/>
    </row>
    <row r="12" customFormat="false" ht="13.8" hidden="false" customHeight="false" outlineLevel="0" collapsed="false">
      <c r="A12" s="19" t="str">
        <f aca="false">IF(Kontaktandmed!$B$4=0,"",Kontaktandmed!$B$4)</f>
        <v>Antsla vald</v>
      </c>
      <c r="B12" s="16" t="s">
        <v>5</v>
      </c>
      <c r="C12" s="44" t="s">
        <v>130</v>
      </c>
      <c r="D12" s="44" t="s">
        <v>147</v>
      </c>
      <c r="E12" s="44" t="s">
        <v>148</v>
      </c>
      <c r="F12" s="44" t="s">
        <v>133</v>
      </c>
      <c r="G12" s="16" t="n">
        <v>1</v>
      </c>
      <c r="H12" s="45" t="n">
        <v>14015.91</v>
      </c>
      <c r="I12" s="16" t="n">
        <v>2234.91</v>
      </c>
      <c r="J12" s="45" t="n">
        <v>1930</v>
      </c>
      <c r="K12" s="16"/>
      <c r="L12" s="45" t="n">
        <f aca="false">SUM(H12:K12)</f>
        <v>18180.82</v>
      </c>
      <c r="M12" s="16" t="s">
        <v>149</v>
      </c>
      <c r="N12" s="16"/>
      <c r="O12" s="3"/>
    </row>
    <row r="13" customFormat="false" ht="13.8" hidden="false" customHeight="false" outlineLevel="0" collapsed="false">
      <c r="A13" s="19" t="str">
        <f aca="false">IF(Kontaktandmed!$B$4=0,"",Kontaktandmed!$B$4)</f>
        <v>Antsla vald</v>
      </c>
      <c r="B13" s="16" t="s">
        <v>5</v>
      </c>
      <c r="C13" s="44" t="s">
        <v>130</v>
      </c>
      <c r="D13" s="44" t="s">
        <v>150</v>
      </c>
      <c r="E13" s="44" t="s">
        <v>151</v>
      </c>
      <c r="F13" s="44" t="s">
        <v>152</v>
      </c>
      <c r="G13" s="16" t="n">
        <v>1</v>
      </c>
      <c r="H13" s="45" t="n">
        <v>16973.88</v>
      </c>
      <c r="I13" s="16" t="n">
        <v>2086.16</v>
      </c>
      <c r="J13" s="45" t="n">
        <v>300</v>
      </c>
      <c r="K13" s="45"/>
      <c r="L13" s="45" t="n">
        <f aca="false">SUM(H13:K13)</f>
        <v>19360.04</v>
      </c>
      <c r="M13" s="16" t="s">
        <v>134</v>
      </c>
      <c r="N13" s="16"/>
      <c r="O13" s="3"/>
    </row>
    <row r="14" customFormat="false" ht="13.8" hidden="false" customHeight="false" outlineLevel="0" collapsed="false">
      <c r="A14" s="19" t="str">
        <f aca="false">IF(Kontaktandmed!$B$4=0,"",Kontaktandmed!$B$4)</f>
        <v>Antsla vald</v>
      </c>
      <c r="B14" s="16" t="s">
        <v>5</v>
      </c>
      <c r="C14" s="44" t="s">
        <v>130</v>
      </c>
      <c r="D14" s="44" t="s">
        <v>150</v>
      </c>
      <c r="E14" s="44" t="s">
        <v>153</v>
      </c>
      <c r="F14" s="44" t="s">
        <v>154</v>
      </c>
      <c r="G14" s="16" t="n">
        <v>1</v>
      </c>
      <c r="H14" s="45" t="n">
        <v>16884.33</v>
      </c>
      <c r="I14" s="16" t="n">
        <v>1889.82</v>
      </c>
      <c r="J14" s="45" t="n">
        <v>300</v>
      </c>
      <c r="K14" s="45" t="n">
        <v>800</v>
      </c>
      <c r="L14" s="45" t="n">
        <f aca="false">SUM(H14:K14)</f>
        <v>19874.15</v>
      </c>
      <c r="M14" s="16" t="s">
        <v>134</v>
      </c>
      <c r="N14" s="16"/>
      <c r="O14" s="3"/>
    </row>
    <row r="15" customFormat="false" ht="13.8" hidden="false" customHeight="false" outlineLevel="0" collapsed="false">
      <c r="A15" s="19" t="str">
        <f aca="false">IF(Kontaktandmed!$B$4=0,"",Kontaktandmed!$B$4)</f>
        <v>Antsla vald</v>
      </c>
      <c r="B15" s="16" t="s">
        <v>5</v>
      </c>
      <c r="C15" s="44" t="s">
        <v>130</v>
      </c>
      <c r="D15" s="44" t="s">
        <v>155</v>
      </c>
      <c r="E15" s="44" t="s">
        <v>156</v>
      </c>
      <c r="F15" s="44" t="s">
        <v>157</v>
      </c>
      <c r="G15" s="16" t="n">
        <v>1</v>
      </c>
      <c r="H15" s="45" t="n">
        <v>16751.21</v>
      </c>
      <c r="I15" s="16" t="n">
        <v>1705.96</v>
      </c>
      <c r="J15" s="45" t="n">
        <v>300</v>
      </c>
      <c r="K15" s="45"/>
      <c r="L15" s="45" t="n">
        <f aca="false">SUM(H15:K15)</f>
        <v>18757.17</v>
      </c>
      <c r="M15" s="16" t="s">
        <v>158</v>
      </c>
      <c r="N15" s="16"/>
      <c r="O15" s="3"/>
    </row>
    <row r="16" customFormat="false" ht="13.8" hidden="false" customHeight="false" outlineLevel="0" collapsed="false">
      <c r="A16" s="19" t="str">
        <f aca="false">IF(Kontaktandmed!$B$4=0,"",Kontaktandmed!$B$4)</f>
        <v>Antsla vald</v>
      </c>
      <c r="B16" s="16" t="s">
        <v>5</v>
      </c>
      <c r="C16" s="44" t="s">
        <v>130</v>
      </c>
      <c r="D16" s="44" t="s">
        <v>159</v>
      </c>
      <c r="E16" s="44" t="s">
        <v>160</v>
      </c>
      <c r="F16" s="44" t="s">
        <v>161</v>
      </c>
      <c r="G16" s="16" t="n">
        <v>1</v>
      </c>
      <c r="H16" s="45" t="n">
        <v>19041.75</v>
      </c>
      <c r="I16" s="16" t="n">
        <v>2109.53</v>
      </c>
      <c r="J16" s="45" t="n">
        <v>300</v>
      </c>
      <c r="K16" s="45" t="n">
        <v>600</v>
      </c>
      <c r="L16" s="45" t="n">
        <f aca="false">SUM(H16:K16)</f>
        <v>22051.28</v>
      </c>
      <c r="M16" s="16" t="s">
        <v>134</v>
      </c>
      <c r="N16" s="16"/>
      <c r="O16" s="3"/>
    </row>
    <row r="17" customFormat="false" ht="13.8" hidden="false" customHeight="false" outlineLevel="0" collapsed="false">
      <c r="A17" s="19" t="str">
        <f aca="false">IF(Kontaktandmed!$B$4=0,"",Kontaktandmed!$B$4)</f>
        <v>Antsla vald</v>
      </c>
      <c r="B17" s="16" t="s">
        <v>5</v>
      </c>
      <c r="C17" s="44" t="s">
        <v>130</v>
      </c>
      <c r="D17" s="44" t="s">
        <v>162</v>
      </c>
      <c r="E17" s="44" t="s">
        <v>163</v>
      </c>
      <c r="F17" s="44" t="s">
        <v>164</v>
      </c>
      <c r="G17" s="16" t="n">
        <v>1</v>
      </c>
      <c r="H17" s="45" t="n">
        <v>15909.28</v>
      </c>
      <c r="I17" s="16" t="n">
        <v>2201.42</v>
      </c>
      <c r="J17" s="45" t="n">
        <v>300</v>
      </c>
      <c r="K17" s="45"/>
      <c r="L17" s="45" t="n">
        <f aca="false">SUM(H17:K17)</f>
        <v>18410.7</v>
      </c>
      <c r="M17" s="16" t="s">
        <v>134</v>
      </c>
      <c r="N17" s="16"/>
      <c r="O17" s="3"/>
    </row>
    <row r="18" customFormat="false" ht="13.8" hidden="false" customHeight="false" outlineLevel="0" collapsed="false">
      <c r="A18" s="19" t="str">
        <f aca="false">IF(Kontaktandmed!$B$4=0,"",Kontaktandmed!$B$4)</f>
        <v>Antsla vald</v>
      </c>
      <c r="B18" s="16" t="s">
        <v>5</v>
      </c>
      <c r="C18" s="44" t="s">
        <v>130</v>
      </c>
      <c r="D18" s="44" t="s">
        <v>165</v>
      </c>
      <c r="E18" s="44" t="s">
        <v>166</v>
      </c>
      <c r="F18" s="44" t="s">
        <v>167</v>
      </c>
      <c r="G18" s="16" t="n">
        <v>1</v>
      </c>
      <c r="H18" s="45" t="n">
        <v>17795.42</v>
      </c>
      <c r="I18" s="16" t="n">
        <v>2612.8</v>
      </c>
      <c r="J18" s="45" t="n">
        <v>300</v>
      </c>
      <c r="K18" s="45" t="n">
        <v>210</v>
      </c>
      <c r="L18" s="45" t="n">
        <f aca="false">SUM(H18:K18)</f>
        <v>20918.22</v>
      </c>
      <c r="M18" s="16" t="s">
        <v>134</v>
      </c>
      <c r="N18" s="16"/>
      <c r="O18" s="3"/>
    </row>
    <row r="19" customFormat="false" ht="13.8" hidden="false" customHeight="false" outlineLevel="0" collapsed="false">
      <c r="A19" s="19" t="str">
        <f aca="false">IF(Kontaktandmed!$B$4=0,"",Kontaktandmed!$B$4)</f>
        <v>Antsla vald</v>
      </c>
      <c r="B19" s="16" t="s">
        <v>5</v>
      </c>
      <c r="C19" s="44" t="s">
        <v>130</v>
      </c>
      <c r="D19" s="44" t="s">
        <v>168</v>
      </c>
      <c r="E19" s="44" t="s">
        <v>169</v>
      </c>
      <c r="F19" s="44" t="s">
        <v>170</v>
      </c>
      <c r="G19" s="16" t="n">
        <v>1</v>
      </c>
      <c r="H19" s="45" t="n">
        <v>15809.91</v>
      </c>
      <c r="I19" s="16" t="n">
        <v>2431.03</v>
      </c>
      <c r="J19" s="45" t="n">
        <v>300</v>
      </c>
      <c r="K19" s="16"/>
      <c r="L19" s="45" t="n">
        <f aca="false">SUM(H19:K19)</f>
        <v>18540.94</v>
      </c>
      <c r="M19" s="16" t="s">
        <v>134</v>
      </c>
      <c r="N19" s="16"/>
      <c r="O19" s="3"/>
    </row>
    <row r="20" customFormat="false" ht="13.8" hidden="false" customHeight="false" outlineLevel="0" collapsed="false">
      <c r="A20" s="19" t="str">
        <f aca="false">IF(Kontaktandmed!$B$4=0,"",Kontaktandmed!$B$4)</f>
        <v>Antsla vald</v>
      </c>
      <c r="B20" s="16" t="s">
        <v>5</v>
      </c>
      <c r="C20" s="44" t="s">
        <v>130</v>
      </c>
      <c r="D20" s="44" t="s">
        <v>171</v>
      </c>
      <c r="E20" s="44" t="s">
        <v>172</v>
      </c>
      <c r="F20" s="44" t="s">
        <v>173</v>
      </c>
      <c r="G20" s="16" t="n">
        <v>1</v>
      </c>
      <c r="H20" s="45" t="n">
        <v>17493.33</v>
      </c>
      <c r="I20" s="16" t="n">
        <v>2334.37</v>
      </c>
      <c r="J20" s="45" t="n">
        <v>300</v>
      </c>
      <c r="K20" s="16"/>
      <c r="L20" s="45" t="n">
        <f aca="false">SUM(H20:K20)</f>
        <v>20127.7</v>
      </c>
      <c r="M20" s="16" t="s">
        <v>134</v>
      </c>
      <c r="N20" s="16"/>
      <c r="O20" s="3"/>
    </row>
    <row r="21" customFormat="false" ht="13.8" hidden="false" customHeight="false" outlineLevel="0" collapsed="false">
      <c r="A21" s="19" t="str">
        <f aca="false">IF(Kontaktandmed!$B$4=0,"",Kontaktandmed!$B$4)</f>
        <v>Antsla vald</v>
      </c>
      <c r="B21" s="16" t="s">
        <v>5</v>
      </c>
      <c r="C21" s="44" t="s">
        <v>130</v>
      </c>
      <c r="D21" s="44" t="s">
        <v>174</v>
      </c>
      <c r="E21" s="44" t="s">
        <v>175</v>
      </c>
      <c r="F21" s="44" t="s">
        <v>176</v>
      </c>
      <c r="G21" s="16" t="n">
        <v>1</v>
      </c>
      <c r="H21" s="45" t="n">
        <v>11817.92</v>
      </c>
      <c r="I21" s="16" t="n">
        <v>1692.08</v>
      </c>
      <c r="J21" s="45" t="n">
        <v>1600</v>
      </c>
      <c r="K21" s="16"/>
      <c r="L21" s="45" t="n">
        <f aca="false">SUM(H21:K21)</f>
        <v>15110</v>
      </c>
      <c r="M21" s="16" t="s">
        <v>177</v>
      </c>
      <c r="N21" s="16"/>
      <c r="O21" s="3"/>
    </row>
    <row r="22" customFormat="false" ht="13.8" hidden="false" customHeight="false" outlineLevel="0" collapsed="false">
      <c r="A22" s="19" t="str">
        <f aca="false">IF(Kontaktandmed!$B$4=0,"",Kontaktandmed!$B$4)</f>
        <v>Antsla vald</v>
      </c>
      <c r="B22" s="16" t="s">
        <v>5</v>
      </c>
      <c r="C22" s="44" t="s">
        <v>130</v>
      </c>
      <c r="D22" s="44" t="s">
        <v>174</v>
      </c>
      <c r="E22" s="16" t="s">
        <v>178</v>
      </c>
      <c r="F22" s="16" t="s">
        <v>179</v>
      </c>
      <c r="G22" s="16" t="n">
        <v>1</v>
      </c>
      <c r="H22" s="46" t="n">
        <v>4500</v>
      </c>
      <c r="I22" s="16"/>
      <c r="J22" s="45" t="n">
        <v>150</v>
      </c>
      <c r="K22" s="16"/>
      <c r="L22" s="45" t="n">
        <f aca="false">SUM(H22:K22)</f>
        <v>4650</v>
      </c>
      <c r="M22" s="16" t="s">
        <v>180</v>
      </c>
      <c r="N22" s="16"/>
      <c r="O22" s="3"/>
    </row>
    <row r="23" customFormat="false" ht="13.8" hidden="false" customHeight="false" outlineLevel="0" collapsed="false">
      <c r="A23" s="19" t="str">
        <f aca="false">IF(Kontaktandmed!$B$4=0,"",Kontaktandmed!$B$4)</f>
        <v>Antsla vald</v>
      </c>
      <c r="B23" s="16" t="s">
        <v>5</v>
      </c>
      <c r="C23" s="44" t="s">
        <v>130</v>
      </c>
      <c r="D23" s="44" t="s">
        <v>181</v>
      </c>
      <c r="E23" s="44" t="s">
        <v>182</v>
      </c>
      <c r="F23" s="44" t="s">
        <v>183</v>
      </c>
      <c r="G23" s="16" t="n">
        <v>1</v>
      </c>
      <c r="H23" s="45" t="n">
        <v>18038.1</v>
      </c>
      <c r="I23" s="16" t="n">
        <v>1956.08</v>
      </c>
      <c r="J23" s="45" t="n">
        <v>300</v>
      </c>
      <c r="K23" s="16"/>
      <c r="L23" s="45" t="n">
        <f aca="false">SUM(H23:K23)</f>
        <v>20294.18</v>
      </c>
      <c r="M23" s="16" t="s">
        <v>184</v>
      </c>
      <c r="N23" s="16"/>
      <c r="O23" s="3"/>
    </row>
    <row r="24" customFormat="false" ht="13.8" hidden="false" customHeight="false" outlineLevel="0" collapsed="false">
      <c r="A24" s="19" t="str">
        <f aca="false">IF(Kontaktandmed!$B$4=0,"",Kontaktandmed!$B$4)</f>
        <v>Antsla vald</v>
      </c>
      <c r="B24" s="16"/>
      <c r="C24" s="16"/>
      <c r="D24" s="16"/>
      <c r="E24" s="16"/>
      <c r="F24" s="16"/>
      <c r="G24" s="16"/>
      <c r="H24" s="16"/>
      <c r="I24" s="16"/>
      <c r="J24" s="16"/>
      <c r="K24" s="16"/>
      <c r="L24" s="45" t="n">
        <f aca="false">SUM(H24:K24)</f>
        <v>0</v>
      </c>
      <c r="M24" s="16"/>
      <c r="N24" s="16"/>
      <c r="O24" s="3"/>
    </row>
    <row r="25" customFormat="false" ht="13.8" hidden="false" customHeight="false" outlineLevel="0" collapsed="false">
      <c r="A25" s="19" t="str">
        <f aca="false">IF(Kontaktandmed!$B$4=0,"",Kontaktandmed!$B$4)</f>
        <v>Antsla vald</v>
      </c>
      <c r="B25" s="16"/>
      <c r="C25" s="16"/>
      <c r="D25" s="16"/>
      <c r="E25" s="16"/>
      <c r="F25" s="16"/>
      <c r="G25" s="16"/>
      <c r="H25" s="16"/>
      <c r="I25" s="16"/>
      <c r="J25" s="16"/>
      <c r="K25" s="16"/>
      <c r="L25" s="45" t="n">
        <f aca="false">SUM(H25:K25)</f>
        <v>0</v>
      </c>
      <c r="M25" s="16"/>
      <c r="N25" s="16"/>
      <c r="O25" s="3"/>
    </row>
    <row r="26" customFormat="false" ht="13.8" hidden="false" customHeight="false" outlineLevel="0" collapsed="false">
      <c r="A26" s="19" t="str">
        <f aca="false">IF(Kontaktandmed!$B$4=0,"",Kontaktandmed!$B$4)</f>
        <v>Antsla vald</v>
      </c>
      <c r="B26" s="16"/>
      <c r="C26" s="16"/>
      <c r="D26" s="16"/>
      <c r="E26" s="16"/>
      <c r="F26" s="16"/>
      <c r="G26" s="16"/>
      <c r="H26" s="16"/>
      <c r="I26" s="16"/>
      <c r="J26" s="16"/>
      <c r="K26" s="16"/>
      <c r="L26" s="45" t="n">
        <f aca="false">SUM(H26:K26)</f>
        <v>0</v>
      </c>
      <c r="M26" s="16"/>
      <c r="N26" s="16"/>
      <c r="O26" s="3"/>
    </row>
    <row r="27" customFormat="false" ht="13.8" hidden="false" customHeight="false" outlineLevel="0" collapsed="false">
      <c r="A27" s="19" t="str">
        <f aca="false">IF(Kontaktandmed!$B$4=0,"",Kontaktandmed!$B$4)</f>
        <v>Antsla vald</v>
      </c>
      <c r="B27" s="16"/>
      <c r="C27" s="16"/>
      <c r="D27" s="16"/>
      <c r="E27" s="16"/>
      <c r="F27" s="16"/>
      <c r="G27" s="16"/>
      <c r="H27" s="16"/>
      <c r="I27" s="16"/>
      <c r="J27" s="16"/>
      <c r="K27" s="16"/>
      <c r="L27" s="45" t="n">
        <f aca="false">SUM(H27:K27)</f>
        <v>0</v>
      </c>
      <c r="M27" s="16"/>
      <c r="N27" s="16"/>
      <c r="O27" s="3"/>
    </row>
    <row r="28" customFormat="false" ht="13.8" hidden="false" customHeight="false" outlineLevel="0" collapsed="false">
      <c r="A28" s="19" t="str">
        <f aca="false">IF(Kontaktandmed!$B$4=0,"",Kontaktandmed!$B$4)</f>
        <v>Antsla vald</v>
      </c>
      <c r="B28" s="16"/>
      <c r="C28" s="16"/>
      <c r="D28" s="16"/>
      <c r="E28" s="16"/>
      <c r="F28" s="16"/>
      <c r="G28" s="16"/>
      <c r="H28" s="16"/>
      <c r="I28" s="16"/>
      <c r="J28" s="16"/>
      <c r="K28" s="16"/>
      <c r="L28" s="45" t="n">
        <f aca="false">SUM(H28:K28)</f>
        <v>0</v>
      </c>
      <c r="M28" s="16"/>
      <c r="N28" s="16"/>
      <c r="O28" s="3"/>
    </row>
    <row r="29" customFormat="false" ht="13.8" hidden="false" customHeight="false" outlineLevel="0" collapsed="false">
      <c r="A29" s="19" t="str">
        <f aca="false">IF(Kontaktandmed!$B$4=0,"",Kontaktandmed!$B$4)</f>
        <v>Antsla vald</v>
      </c>
      <c r="B29" s="16"/>
      <c r="C29" s="16"/>
      <c r="D29" s="16"/>
      <c r="E29" s="16"/>
      <c r="F29" s="16"/>
      <c r="G29" s="16"/>
      <c r="H29" s="16"/>
      <c r="I29" s="16"/>
      <c r="J29" s="16"/>
      <c r="K29" s="16"/>
      <c r="L29" s="45" t="n">
        <f aca="false">SUM(H29:K29)</f>
        <v>0</v>
      </c>
      <c r="M29" s="16"/>
      <c r="N29" s="16"/>
      <c r="O29" s="3"/>
    </row>
    <row r="30" customFormat="false" ht="13.8" hidden="false" customHeight="false" outlineLevel="0" collapsed="false">
      <c r="A30" s="19" t="str">
        <f aca="false">IF(Kontaktandmed!$B$4=0,"",Kontaktandmed!$B$4)</f>
        <v>Antsla vald</v>
      </c>
      <c r="B30" s="16"/>
      <c r="C30" s="16"/>
      <c r="D30" s="16"/>
      <c r="E30" s="16"/>
      <c r="F30" s="16"/>
      <c r="G30" s="16"/>
      <c r="H30" s="16"/>
      <c r="I30" s="16"/>
      <c r="J30" s="16"/>
      <c r="K30" s="16"/>
      <c r="L30" s="45" t="n">
        <f aca="false">SUM(H30:K30)</f>
        <v>0</v>
      </c>
      <c r="M30" s="16"/>
      <c r="N30" s="16"/>
      <c r="O30" s="3"/>
    </row>
    <row r="31" customFormat="false" ht="13.8" hidden="false" customHeight="false" outlineLevel="0" collapsed="false">
      <c r="A31" s="19" t="str">
        <f aca="false">IF(Kontaktandmed!$B$4=0,"",Kontaktandmed!$B$4)</f>
        <v>Antsla vald</v>
      </c>
      <c r="B31" s="16"/>
      <c r="C31" s="16"/>
      <c r="D31" s="16"/>
      <c r="E31" s="16"/>
      <c r="F31" s="16"/>
      <c r="G31" s="16"/>
      <c r="H31" s="16"/>
      <c r="I31" s="16"/>
      <c r="J31" s="16"/>
      <c r="K31" s="16"/>
      <c r="L31" s="45" t="n">
        <f aca="false">SUM(H31:K31)</f>
        <v>0</v>
      </c>
      <c r="M31" s="16"/>
      <c r="N31" s="16"/>
      <c r="O31" s="3"/>
    </row>
    <row r="32" customFormat="false" ht="13.8" hidden="false" customHeight="false" outlineLevel="0" collapsed="false">
      <c r="A32" s="19" t="str">
        <f aca="false">IF(Kontaktandmed!$B$4=0,"",Kontaktandmed!$B$4)</f>
        <v>Antsla vald</v>
      </c>
      <c r="B32" s="16"/>
      <c r="C32" s="16"/>
      <c r="D32" s="16"/>
      <c r="E32" s="16"/>
      <c r="F32" s="16"/>
      <c r="G32" s="16"/>
      <c r="H32" s="16"/>
      <c r="I32" s="16"/>
      <c r="J32" s="16"/>
      <c r="K32" s="16"/>
      <c r="L32" s="45" t="n">
        <f aca="false">SUM(H32:K32)</f>
        <v>0</v>
      </c>
      <c r="M32" s="16"/>
      <c r="N32" s="16"/>
      <c r="O32" s="3"/>
    </row>
    <row r="33" customFormat="false" ht="13.8" hidden="false" customHeight="false" outlineLevel="0" collapsed="false">
      <c r="A33" s="19" t="str">
        <f aca="false">IF(Kontaktandmed!$B$4=0,"",Kontaktandmed!$B$4)</f>
        <v>Antsla vald</v>
      </c>
      <c r="B33" s="16"/>
      <c r="C33" s="16"/>
      <c r="D33" s="16"/>
      <c r="E33" s="16"/>
      <c r="F33" s="16"/>
      <c r="G33" s="16"/>
      <c r="H33" s="16"/>
      <c r="I33" s="16"/>
      <c r="J33" s="16"/>
      <c r="K33" s="16"/>
      <c r="L33" s="45" t="n">
        <f aca="false">SUM(H33:K33)</f>
        <v>0</v>
      </c>
      <c r="M33" s="16"/>
      <c r="N33" s="16"/>
      <c r="O33" s="3"/>
    </row>
    <row r="34" customFormat="false" ht="13.8" hidden="false" customHeight="false" outlineLevel="0" collapsed="false">
      <c r="A34" s="19" t="str">
        <f aca="false">IF(Kontaktandmed!$B$4=0,"",Kontaktandmed!$B$4)</f>
        <v>Antsla vald</v>
      </c>
      <c r="B34" s="16"/>
      <c r="C34" s="16"/>
      <c r="D34" s="16"/>
      <c r="E34" s="16"/>
      <c r="F34" s="16"/>
      <c r="G34" s="16"/>
      <c r="H34" s="16"/>
      <c r="I34" s="16"/>
      <c r="J34" s="16"/>
      <c r="K34" s="16"/>
      <c r="L34" s="45" t="n">
        <f aca="false">SUM(H34:K34)</f>
        <v>0</v>
      </c>
      <c r="M34" s="16"/>
      <c r="N34" s="16"/>
      <c r="O34" s="3"/>
    </row>
    <row r="35" customFormat="false" ht="13.8" hidden="false" customHeight="false" outlineLevel="0" collapsed="false">
      <c r="A35" s="19" t="str">
        <f aca="false">IF(Kontaktandmed!$B$4=0,"",Kontaktandmed!$B$4)</f>
        <v>Antsla vald</v>
      </c>
      <c r="B35" s="16"/>
      <c r="C35" s="16"/>
      <c r="D35" s="16"/>
      <c r="E35" s="16"/>
      <c r="F35" s="16"/>
      <c r="G35" s="16"/>
      <c r="H35" s="16"/>
      <c r="I35" s="16"/>
      <c r="J35" s="16"/>
      <c r="K35" s="16"/>
      <c r="L35" s="45" t="n">
        <f aca="false">SUM(H35:K35)</f>
        <v>0</v>
      </c>
      <c r="M35" s="16"/>
      <c r="N35" s="16"/>
      <c r="O35" s="3"/>
    </row>
    <row r="36" customFormat="false" ht="13.8" hidden="false" customHeight="false" outlineLevel="0" collapsed="false">
      <c r="A36" s="19" t="str">
        <f aca="false">IF(Kontaktandmed!$B$4=0,"",Kontaktandmed!$B$4)</f>
        <v>Antsla vald</v>
      </c>
      <c r="B36" s="16"/>
      <c r="C36" s="16"/>
      <c r="D36" s="16"/>
      <c r="E36" s="16"/>
      <c r="F36" s="16"/>
      <c r="G36" s="16"/>
      <c r="H36" s="16"/>
      <c r="I36" s="16"/>
      <c r="J36" s="16"/>
      <c r="K36" s="16"/>
      <c r="L36" s="45" t="n">
        <f aca="false">SUM(H36:K36)</f>
        <v>0</v>
      </c>
      <c r="M36" s="16"/>
      <c r="N36" s="16"/>
      <c r="O36" s="3"/>
    </row>
    <row r="37" customFormat="false" ht="13.8" hidden="false" customHeight="false" outlineLevel="0" collapsed="false">
      <c r="A37" s="19" t="str">
        <f aca="false">IF(Kontaktandmed!$B$4=0,"",Kontaktandmed!$B$4)</f>
        <v>Antsla vald</v>
      </c>
      <c r="B37" s="16"/>
      <c r="C37" s="16"/>
      <c r="D37" s="16"/>
      <c r="E37" s="16"/>
      <c r="F37" s="16"/>
      <c r="G37" s="16"/>
      <c r="H37" s="16"/>
      <c r="I37" s="16"/>
      <c r="J37" s="16"/>
      <c r="K37" s="16"/>
      <c r="L37" s="45" t="n">
        <f aca="false">SUM(H37:K37)</f>
        <v>0</v>
      </c>
      <c r="M37" s="16"/>
      <c r="N37" s="16"/>
      <c r="O37" s="3"/>
    </row>
    <row r="38" customFormat="false" ht="13.8" hidden="false" customHeight="false" outlineLevel="0" collapsed="false">
      <c r="A38" s="19" t="str">
        <f aca="false">IF(Kontaktandmed!$B$4=0,"",Kontaktandmed!$B$4)</f>
        <v>Antsla vald</v>
      </c>
      <c r="B38" s="16"/>
      <c r="C38" s="16"/>
      <c r="D38" s="16"/>
      <c r="E38" s="16"/>
      <c r="F38" s="16"/>
      <c r="G38" s="16"/>
      <c r="H38" s="16"/>
      <c r="I38" s="16"/>
      <c r="J38" s="16"/>
      <c r="K38" s="16"/>
      <c r="L38" s="45" t="n">
        <f aca="false">SUM(H38:K38)</f>
        <v>0</v>
      </c>
      <c r="M38" s="16"/>
      <c r="N38" s="16"/>
      <c r="O38" s="3"/>
    </row>
    <row r="39" customFormat="false" ht="13.8" hidden="false" customHeight="false" outlineLevel="0" collapsed="false">
      <c r="A39" s="19" t="str">
        <f aca="false">IF(Kontaktandmed!$B$4=0,"",Kontaktandmed!$B$4)</f>
        <v>Antsla vald</v>
      </c>
      <c r="B39" s="16"/>
      <c r="C39" s="16"/>
      <c r="D39" s="16"/>
      <c r="E39" s="16"/>
      <c r="F39" s="16"/>
      <c r="G39" s="16"/>
      <c r="H39" s="16"/>
      <c r="I39" s="16"/>
      <c r="J39" s="16"/>
      <c r="K39" s="16"/>
      <c r="L39" s="45" t="n">
        <f aca="false">SUM(H39:K39)</f>
        <v>0</v>
      </c>
      <c r="M39" s="16"/>
      <c r="N39" s="16"/>
      <c r="O39" s="3"/>
    </row>
    <row r="40" customFormat="false" ht="13.8" hidden="false" customHeight="false" outlineLevel="0" collapsed="false">
      <c r="A40" s="19" t="str">
        <f aca="false">IF(Kontaktandmed!$B$4=0,"",Kontaktandmed!$B$4)</f>
        <v>Antsla vald</v>
      </c>
      <c r="B40" s="1"/>
      <c r="C40" s="1"/>
      <c r="D40" s="1"/>
      <c r="E40" s="1"/>
      <c r="F40" s="1"/>
      <c r="G40" s="1"/>
      <c r="H40" s="1"/>
      <c r="I40" s="1"/>
      <c r="J40" s="1"/>
      <c r="K40" s="1"/>
      <c r="L40" s="45" t="n">
        <f aca="false">SUM(H40:K40)</f>
        <v>0</v>
      </c>
      <c r="M40" s="1"/>
      <c r="N40" s="16"/>
      <c r="O40" s="3"/>
    </row>
    <row r="41" customFormat="false" ht="13.8" hidden="false" customHeight="false" outlineLevel="0" collapsed="false">
      <c r="A41" s="19" t="str">
        <f aca="false">IF(Kontaktandmed!$B$4=0,"",Kontaktandmed!$B$4)</f>
        <v>Antsla vald</v>
      </c>
      <c r="B41" s="1"/>
      <c r="C41" s="1"/>
      <c r="D41" s="1"/>
      <c r="E41" s="1"/>
      <c r="F41" s="1"/>
      <c r="G41" s="1"/>
      <c r="H41" s="1"/>
      <c r="I41" s="1"/>
      <c r="J41" s="1"/>
      <c r="K41" s="1"/>
      <c r="L41" s="45" t="n">
        <f aca="false">SUM(H41:K41)</f>
        <v>0</v>
      </c>
      <c r="M41" s="1"/>
      <c r="N41" s="16"/>
      <c r="O41" s="3"/>
    </row>
    <row r="42" customFormat="false" ht="13.8" hidden="false" customHeight="false" outlineLevel="0" collapsed="false">
      <c r="A42" s="19" t="str">
        <f aca="false">IF(Kontaktandmed!$B$4=0,"",Kontaktandmed!$B$4)</f>
        <v>Antsla vald</v>
      </c>
      <c r="B42" s="1"/>
      <c r="C42" s="1"/>
      <c r="D42" s="1"/>
      <c r="E42" s="1"/>
      <c r="F42" s="1"/>
      <c r="G42" s="1"/>
      <c r="H42" s="1"/>
      <c r="I42" s="1"/>
      <c r="J42" s="1"/>
      <c r="K42" s="1"/>
      <c r="L42" s="45" t="n">
        <f aca="false">SUM(H42:K42)</f>
        <v>0</v>
      </c>
      <c r="M42" s="1"/>
      <c r="N42" s="16"/>
      <c r="O42" s="3"/>
    </row>
    <row r="43" customFormat="false" ht="13.8" hidden="false" customHeight="false" outlineLevel="0" collapsed="false">
      <c r="A43" s="19" t="str">
        <f aca="false">IF(Kontaktandmed!$B$4=0,"",Kontaktandmed!$B$4)</f>
        <v>Antsla vald</v>
      </c>
      <c r="B43" s="1"/>
      <c r="C43" s="1"/>
      <c r="D43" s="1"/>
      <c r="E43" s="1"/>
      <c r="F43" s="1"/>
      <c r="G43" s="1"/>
      <c r="H43" s="1"/>
      <c r="I43" s="1"/>
      <c r="J43" s="1"/>
      <c r="K43" s="1"/>
      <c r="L43" s="45" t="n">
        <f aca="false">SUM(H43:K43)</f>
        <v>0</v>
      </c>
      <c r="M43" s="1"/>
      <c r="N43" s="16"/>
      <c r="O43" s="3"/>
    </row>
    <row r="44" customFormat="false" ht="13.8" hidden="false" customHeight="false" outlineLevel="0" collapsed="false">
      <c r="A44" s="19" t="str">
        <f aca="false">IF(Kontaktandmed!$B$4=0,"",Kontaktandmed!$B$4)</f>
        <v>Antsla vald</v>
      </c>
      <c r="B44" s="1"/>
      <c r="C44" s="1"/>
      <c r="D44" s="1"/>
      <c r="E44" s="1"/>
      <c r="F44" s="1"/>
      <c r="G44" s="1"/>
      <c r="H44" s="1"/>
      <c r="I44" s="1"/>
      <c r="J44" s="1"/>
      <c r="K44" s="1"/>
      <c r="L44" s="45" t="n">
        <f aca="false">SUM(H44:K44)</f>
        <v>0</v>
      </c>
      <c r="M44" s="1"/>
      <c r="N44" s="16"/>
      <c r="O44" s="3"/>
    </row>
    <row r="45" customFormat="false" ht="13.8" hidden="false" customHeight="false" outlineLevel="0" collapsed="false">
      <c r="A45" s="19" t="str">
        <f aca="false">IF(Kontaktandmed!$B$4=0,"",Kontaktandmed!$B$4)</f>
        <v>Antsla vald</v>
      </c>
      <c r="B45" s="1"/>
      <c r="C45" s="1"/>
      <c r="D45" s="1"/>
      <c r="E45" s="1"/>
      <c r="F45" s="1"/>
      <c r="G45" s="1"/>
      <c r="H45" s="1"/>
      <c r="I45" s="1"/>
      <c r="J45" s="1"/>
      <c r="K45" s="1"/>
      <c r="L45" s="45" t="n">
        <f aca="false">SUM(H45:K45)</f>
        <v>0</v>
      </c>
      <c r="M45" s="1"/>
      <c r="N45" s="16"/>
      <c r="O45" s="3"/>
    </row>
    <row r="46" customFormat="false" ht="13.8" hidden="false" customHeight="false" outlineLevel="0" collapsed="false">
      <c r="A46" s="19" t="str">
        <f aca="false">IF(Kontaktandmed!$B$4=0,"",Kontaktandmed!$B$4)</f>
        <v>Antsla vald</v>
      </c>
      <c r="B46" s="1"/>
      <c r="C46" s="1"/>
      <c r="D46" s="1"/>
      <c r="E46" s="1"/>
      <c r="F46" s="1"/>
      <c r="G46" s="1"/>
      <c r="H46" s="1"/>
      <c r="I46" s="1"/>
      <c r="J46" s="1"/>
      <c r="K46" s="1"/>
      <c r="L46" s="45" t="n">
        <f aca="false">SUM(H46:K46)</f>
        <v>0</v>
      </c>
      <c r="M46" s="1"/>
      <c r="N46" s="16"/>
      <c r="O46" s="3"/>
    </row>
    <row r="47" customFormat="false" ht="13.8" hidden="false" customHeight="false" outlineLevel="0" collapsed="false">
      <c r="A47" s="19" t="str">
        <f aca="false">IF(Kontaktandmed!$B$4=0,"",Kontaktandmed!$B$4)</f>
        <v>Antsla vald</v>
      </c>
      <c r="B47" s="1"/>
      <c r="C47" s="1"/>
      <c r="D47" s="1"/>
      <c r="E47" s="1"/>
      <c r="F47" s="1"/>
      <c r="G47" s="1"/>
      <c r="H47" s="1"/>
      <c r="I47" s="1"/>
      <c r="J47" s="1"/>
      <c r="K47" s="1"/>
      <c r="L47" s="45" t="n">
        <f aca="false">SUM(H47:K47)</f>
        <v>0</v>
      </c>
      <c r="M47" s="1"/>
      <c r="N47" s="16"/>
      <c r="O47" s="3"/>
    </row>
    <row r="48" customFormat="false" ht="13.8" hidden="false" customHeight="false" outlineLevel="0" collapsed="false">
      <c r="A48" s="19" t="str">
        <f aca="false">IF(Kontaktandmed!$B$4=0,"",Kontaktandmed!$B$4)</f>
        <v>Antsla vald</v>
      </c>
      <c r="B48" s="1"/>
      <c r="C48" s="1"/>
      <c r="D48" s="1"/>
      <c r="E48" s="1"/>
      <c r="F48" s="1"/>
      <c r="G48" s="1"/>
      <c r="H48" s="1"/>
      <c r="I48" s="1"/>
      <c r="J48" s="1"/>
      <c r="K48" s="1"/>
      <c r="L48" s="45" t="n">
        <f aca="false">SUM(H48:K48)</f>
        <v>0</v>
      </c>
      <c r="M48" s="1"/>
      <c r="N48" s="16"/>
      <c r="O48" s="3"/>
    </row>
    <row r="49" customFormat="false" ht="13.8" hidden="false" customHeight="false" outlineLevel="0" collapsed="false">
      <c r="A49" s="19" t="str">
        <f aca="false">IF(Kontaktandmed!$B$4=0,"",Kontaktandmed!$B$4)</f>
        <v>Antsla vald</v>
      </c>
      <c r="B49" s="1"/>
      <c r="C49" s="1"/>
      <c r="D49" s="1"/>
      <c r="E49" s="1"/>
      <c r="F49" s="1"/>
      <c r="G49" s="1"/>
      <c r="H49" s="1"/>
      <c r="I49" s="1"/>
      <c r="J49" s="1"/>
      <c r="K49" s="1"/>
      <c r="L49" s="45" t="n">
        <f aca="false">SUM(H49:K49)</f>
        <v>0</v>
      </c>
      <c r="M49" s="1"/>
      <c r="N49" s="16"/>
      <c r="O49" s="3"/>
    </row>
    <row r="50" customFormat="false" ht="13.8" hidden="false" customHeight="false" outlineLevel="0" collapsed="false">
      <c r="A50" s="19" t="str">
        <f aca="false">IF(Kontaktandmed!$B$4=0,"",Kontaktandmed!$B$4)</f>
        <v>Antsla vald</v>
      </c>
      <c r="B50" s="1"/>
      <c r="C50" s="1"/>
      <c r="D50" s="1"/>
      <c r="E50" s="1"/>
      <c r="F50" s="1"/>
      <c r="G50" s="1"/>
      <c r="H50" s="1"/>
      <c r="I50" s="1"/>
      <c r="J50" s="1"/>
      <c r="K50" s="1"/>
      <c r="L50" s="45" t="n">
        <f aca="false">SUM(H50:K50)</f>
        <v>0</v>
      </c>
      <c r="M50" s="1"/>
      <c r="N50" s="16"/>
      <c r="O50" s="3"/>
    </row>
    <row r="51" customFormat="false" ht="13.8" hidden="false" customHeight="false" outlineLevel="0" collapsed="false">
      <c r="A51" s="19" t="str">
        <f aca="false">IF(Kontaktandmed!$B$4=0,"",Kontaktandmed!$B$4)</f>
        <v>Antsla vald</v>
      </c>
      <c r="B51" s="1"/>
      <c r="C51" s="1"/>
      <c r="D51" s="1"/>
      <c r="E51" s="1"/>
      <c r="F51" s="1"/>
      <c r="G51" s="1"/>
      <c r="H51" s="1"/>
      <c r="I51" s="1"/>
      <c r="J51" s="1"/>
      <c r="K51" s="1"/>
      <c r="L51" s="45" t="n">
        <f aca="false">SUM(H51:K51)</f>
        <v>0</v>
      </c>
      <c r="M51" s="1"/>
      <c r="N51" s="16"/>
      <c r="O51" s="3"/>
    </row>
    <row r="52" customFormat="false" ht="13.8" hidden="false" customHeight="false" outlineLevel="0" collapsed="false">
      <c r="A52" s="19" t="str">
        <f aca="false">IF(Kontaktandmed!$B$4=0,"",Kontaktandmed!$B$4)</f>
        <v>Antsla vald</v>
      </c>
      <c r="B52" s="1"/>
      <c r="C52" s="1"/>
      <c r="D52" s="1"/>
      <c r="E52" s="1"/>
      <c r="F52" s="1"/>
      <c r="G52" s="1"/>
      <c r="H52" s="1"/>
      <c r="I52" s="1"/>
      <c r="J52" s="1"/>
      <c r="K52" s="1"/>
      <c r="L52" s="45" t="n">
        <f aca="false">SUM(H52:K52)</f>
        <v>0</v>
      </c>
      <c r="M52" s="1"/>
      <c r="N52" s="16"/>
      <c r="O52" s="3"/>
    </row>
    <row r="53" customFormat="false" ht="13.8" hidden="false" customHeight="false" outlineLevel="0" collapsed="false">
      <c r="A53" s="19" t="str">
        <f aca="false">IF(Kontaktandmed!$B$4=0,"",Kontaktandmed!$B$4)</f>
        <v>Antsla vald</v>
      </c>
      <c r="B53" s="1"/>
      <c r="C53" s="1"/>
      <c r="D53" s="1"/>
      <c r="E53" s="1"/>
      <c r="F53" s="1"/>
      <c r="G53" s="1"/>
      <c r="H53" s="1"/>
      <c r="I53" s="1"/>
      <c r="J53" s="1"/>
      <c r="K53" s="1"/>
      <c r="L53" s="45" t="n">
        <f aca="false">SUM(H53:K53)</f>
        <v>0</v>
      </c>
      <c r="M53" s="1"/>
      <c r="N53" s="16"/>
      <c r="O53" s="3"/>
    </row>
    <row r="54" customFormat="false" ht="13.8" hidden="false" customHeight="false" outlineLevel="0" collapsed="false">
      <c r="A54" s="19" t="str">
        <f aca="false">IF(Kontaktandmed!$B$4=0,"",Kontaktandmed!$B$4)</f>
        <v>Antsla vald</v>
      </c>
      <c r="B54" s="1"/>
      <c r="C54" s="1"/>
      <c r="D54" s="1"/>
      <c r="E54" s="1"/>
      <c r="F54" s="1"/>
      <c r="G54" s="1"/>
      <c r="H54" s="1"/>
      <c r="I54" s="1"/>
      <c r="J54" s="1"/>
      <c r="K54" s="1"/>
      <c r="L54" s="45" t="n">
        <f aca="false">SUM(H54:K54)</f>
        <v>0</v>
      </c>
      <c r="M54" s="1"/>
      <c r="N54" s="16"/>
      <c r="O54" s="3"/>
    </row>
    <row r="55" customFormat="false" ht="13.8" hidden="false" customHeight="false" outlineLevel="0" collapsed="false">
      <c r="A55" s="19" t="str">
        <f aca="false">IF(Kontaktandmed!$B$4=0,"",Kontaktandmed!$B$4)</f>
        <v>Antsla vald</v>
      </c>
      <c r="B55" s="1"/>
      <c r="C55" s="1"/>
      <c r="D55" s="1"/>
      <c r="E55" s="1"/>
      <c r="F55" s="1"/>
      <c r="G55" s="1"/>
      <c r="H55" s="1"/>
      <c r="I55" s="1"/>
      <c r="J55" s="1"/>
      <c r="K55" s="1"/>
      <c r="L55" s="45" t="n">
        <f aca="false">SUM(H55:K55)</f>
        <v>0</v>
      </c>
      <c r="M55" s="1"/>
      <c r="N55" s="16"/>
      <c r="O55" s="3"/>
    </row>
    <row r="56" customFormat="false" ht="13.8" hidden="false" customHeight="false" outlineLevel="0" collapsed="false">
      <c r="A56" s="19" t="str">
        <f aca="false">IF(Kontaktandmed!$B$4=0,"",Kontaktandmed!$B$4)</f>
        <v>Antsla vald</v>
      </c>
      <c r="B56" s="1"/>
      <c r="C56" s="1"/>
      <c r="D56" s="1"/>
      <c r="E56" s="1"/>
      <c r="F56" s="1"/>
      <c r="G56" s="1"/>
      <c r="H56" s="1"/>
      <c r="I56" s="1"/>
      <c r="J56" s="1"/>
      <c r="K56" s="1"/>
      <c r="L56" s="45" t="n">
        <f aca="false">SUM(H56:K56)</f>
        <v>0</v>
      </c>
      <c r="M56" s="1"/>
      <c r="N56" s="16"/>
      <c r="O56" s="3"/>
    </row>
    <row r="57" customFormat="false" ht="13.8" hidden="false" customHeight="false" outlineLevel="0" collapsed="false">
      <c r="A57" s="19" t="str">
        <f aca="false">IF(Kontaktandmed!$B$4=0,"",Kontaktandmed!$B$4)</f>
        <v>Antsla vald</v>
      </c>
      <c r="B57" s="16"/>
      <c r="C57" s="16"/>
      <c r="D57" s="16"/>
      <c r="E57" s="16"/>
      <c r="F57" s="16"/>
      <c r="G57" s="16"/>
      <c r="H57" s="16"/>
      <c r="I57" s="16"/>
      <c r="J57" s="16"/>
      <c r="K57" s="16"/>
      <c r="L57" s="45" t="n">
        <f aca="false">SUM(H57:K57)</f>
        <v>0</v>
      </c>
      <c r="M57" s="16"/>
      <c r="N57" s="16"/>
      <c r="O57" s="3"/>
    </row>
    <row r="58" customFormat="false" ht="13.8" hidden="false" customHeight="false" outlineLevel="0" collapsed="false">
      <c r="A58" s="19" t="str">
        <f aca="false">IF(Kontaktandmed!$B$4=0,"",Kontaktandmed!$B$4)</f>
        <v>Antsla vald</v>
      </c>
      <c r="B58" s="16"/>
      <c r="C58" s="16"/>
      <c r="D58" s="16"/>
      <c r="E58" s="16"/>
      <c r="F58" s="16"/>
      <c r="G58" s="16"/>
      <c r="H58" s="16"/>
      <c r="I58" s="16"/>
      <c r="J58" s="16"/>
      <c r="K58" s="16"/>
      <c r="L58" s="45" t="n">
        <f aca="false">SUM(H58:K58)</f>
        <v>0</v>
      </c>
      <c r="M58" s="16"/>
      <c r="N58" s="16"/>
      <c r="O58" s="3"/>
    </row>
    <row r="59" customFormat="false" ht="13.8" hidden="false" customHeight="false" outlineLevel="0" collapsed="false">
      <c r="A59" s="19" t="str">
        <f aca="false">IF(Kontaktandmed!$B$4=0,"",Kontaktandmed!$B$4)</f>
        <v>Antsla vald</v>
      </c>
      <c r="B59" s="16"/>
      <c r="C59" s="16"/>
      <c r="D59" s="16"/>
      <c r="E59" s="16"/>
      <c r="F59" s="16"/>
      <c r="G59" s="16"/>
      <c r="H59" s="16"/>
      <c r="I59" s="16"/>
      <c r="J59" s="16"/>
      <c r="K59" s="16"/>
      <c r="L59" s="45" t="n">
        <f aca="false">SUM(H59:K59)</f>
        <v>0</v>
      </c>
      <c r="M59" s="16"/>
      <c r="N59" s="16"/>
      <c r="O59" s="3"/>
    </row>
    <row r="60" customFormat="false" ht="13.8" hidden="false" customHeight="false" outlineLevel="0" collapsed="false">
      <c r="A60" s="19" t="str">
        <f aca="false">IF(Kontaktandmed!$B$4=0,"",Kontaktandmed!$B$4)</f>
        <v>Antsla vald</v>
      </c>
      <c r="B60" s="16"/>
      <c r="C60" s="16"/>
      <c r="D60" s="16"/>
      <c r="E60" s="16"/>
      <c r="F60" s="16"/>
      <c r="G60" s="16"/>
      <c r="H60" s="16"/>
      <c r="I60" s="16"/>
      <c r="J60" s="16"/>
      <c r="K60" s="16"/>
      <c r="L60" s="45" t="n">
        <f aca="false">SUM(H60:K60)</f>
        <v>0</v>
      </c>
      <c r="M60" s="16"/>
      <c r="N60" s="16"/>
      <c r="O60" s="3"/>
    </row>
    <row r="61" customFormat="false" ht="13.8" hidden="false" customHeight="false" outlineLevel="0" collapsed="false">
      <c r="A61" s="19" t="str">
        <f aca="false">IF(Kontaktandmed!$B$4=0,"",Kontaktandmed!$B$4)</f>
        <v>Antsla vald</v>
      </c>
      <c r="B61" s="16"/>
      <c r="C61" s="16"/>
      <c r="D61" s="16"/>
      <c r="E61" s="16"/>
      <c r="F61" s="16"/>
      <c r="G61" s="16"/>
      <c r="H61" s="16"/>
      <c r="I61" s="16"/>
      <c r="J61" s="16"/>
      <c r="K61" s="16"/>
      <c r="L61" s="45" t="n">
        <f aca="false">SUM(H61:K61)</f>
        <v>0</v>
      </c>
      <c r="M61" s="16"/>
      <c r="N61" s="16"/>
      <c r="O61" s="3"/>
    </row>
    <row r="62" customFormat="false" ht="13.8" hidden="false" customHeight="false" outlineLevel="0" collapsed="false">
      <c r="A62" s="19" t="str">
        <f aca="false">IF(Kontaktandmed!$B$4=0,"",Kontaktandmed!$B$4)</f>
        <v>Antsla vald</v>
      </c>
      <c r="B62" s="16"/>
      <c r="C62" s="16"/>
      <c r="D62" s="16"/>
      <c r="E62" s="16"/>
      <c r="F62" s="16"/>
      <c r="G62" s="16"/>
      <c r="H62" s="16"/>
      <c r="I62" s="16"/>
      <c r="J62" s="16"/>
      <c r="K62" s="16"/>
      <c r="L62" s="45" t="n">
        <f aca="false">SUM(H62:K62)</f>
        <v>0</v>
      </c>
      <c r="M62" s="16"/>
      <c r="N62" s="16"/>
      <c r="O62" s="3"/>
    </row>
    <row r="63" customFormat="false" ht="13.8" hidden="false" customHeight="false" outlineLevel="0" collapsed="false">
      <c r="A63" s="19" t="str">
        <f aca="false">IF(Kontaktandmed!$B$4=0,"",Kontaktandmed!$B$4)</f>
        <v>Antsla vald</v>
      </c>
      <c r="B63" s="16"/>
      <c r="C63" s="16"/>
      <c r="D63" s="16"/>
      <c r="E63" s="16"/>
      <c r="F63" s="16"/>
      <c r="G63" s="16"/>
      <c r="H63" s="16"/>
      <c r="I63" s="16"/>
      <c r="J63" s="16"/>
      <c r="K63" s="16"/>
      <c r="L63" s="45" t="n">
        <f aca="false">SUM(H63:K63)</f>
        <v>0</v>
      </c>
      <c r="M63" s="16"/>
      <c r="N63" s="16"/>
      <c r="O63" s="3"/>
    </row>
    <row r="64" customFormat="false" ht="13.8" hidden="false" customHeight="false" outlineLevel="0" collapsed="false">
      <c r="A64" s="19" t="str">
        <f aca="false">IF(Kontaktandmed!$B$4=0,"",Kontaktandmed!$B$4)</f>
        <v>Antsla vald</v>
      </c>
      <c r="B64" s="16"/>
      <c r="C64" s="16"/>
      <c r="D64" s="16"/>
      <c r="E64" s="16"/>
      <c r="F64" s="16"/>
      <c r="G64" s="16"/>
      <c r="H64" s="16"/>
      <c r="I64" s="16"/>
      <c r="J64" s="16"/>
      <c r="K64" s="16"/>
      <c r="L64" s="45" t="n">
        <f aca="false">SUM(H64:K64)</f>
        <v>0</v>
      </c>
      <c r="M64" s="16"/>
      <c r="N64" s="16"/>
      <c r="O64" s="3"/>
    </row>
    <row r="65" customFormat="false" ht="13.8" hidden="false" customHeight="false" outlineLevel="0" collapsed="false">
      <c r="A65" s="19" t="str">
        <f aca="false">IF(Kontaktandmed!$B$4=0,"",Kontaktandmed!$B$4)</f>
        <v>Antsla vald</v>
      </c>
      <c r="B65" s="16"/>
      <c r="C65" s="16"/>
      <c r="D65" s="16"/>
      <c r="E65" s="16"/>
      <c r="F65" s="16"/>
      <c r="G65" s="16"/>
      <c r="H65" s="16"/>
      <c r="I65" s="16"/>
      <c r="J65" s="16"/>
      <c r="K65" s="16"/>
      <c r="L65" s="45" t="n">
        <f aca="false">SUM(H65:K65)</f>
        <v>0</v>
      </c>
      <c r="M65" s="16"/>
      <c r="N65" s="16"/>
      <c r="O65" s="3"/>
    </row>
    <row r="66" customFormat="false" ht="13.8" hidden="false" customHeight="false" outlineLevel="0" collapsed="false">
      <c r="A66" s="19" t="str">
        <f aca="false">IF(Kontaktandmed!$B$4=0,"",Kontaktandmed!$B$4)</f>
        <v>Antsla vald</v>
      </c>
      <c r="B66" s="16"/>
      <c r="C66" s="16"/>
      <c r="D66" s="16"/>
      <c r="E66" s="16"/>
      <c r="F66" s="16"/>
      <c r="G66" s="16"/>
      <c r="H66" s="16"/>
      <c r="I66" s="16"/>
      <c r="J66" s="16"/>
      <c r="K66" s="16"/>
      <c r="L66" s="45" t="n">
        <f aca="false">SUM(H66:K66)</f>
        <v>0</v>
      </c>
      <c r="M66" s="16"/>
      <c r="N66" s="16"/>
      <c r="O66" s="3"/>
    </row>
    <row r="67" customFormat="false" ht="13.8" hidden="false" customHeight="false" outlineLevel="0" collapsed="false">
      <c r="A67" s="19" t="str">
        <f aca="false">IF(Kontaktandmed!$B$4=0,"",Kontaktandmed!$B$4)</f>
        <v>Antsla vald</v>
      </c>
      <c r="B67" s="16"/>
      <c r="C67" s="16"/>
      <c r="D67" s="16"/>
      <c r="E67" s="16"/>
      <c r="F67" s="16"/>
      <c r="G67" s="16"/>
      <c r="H67" s="16"/>
      <c r="I67" s="16"/>
      <c r="J67" s="16"/>
      <c r="K67" s="16"/>
      <c r="L67" s="45" t="n">
        <f aca="false">SUM(H67:K67)</f>
        <v>0</v>
      </c>
      <c r="M67" s="16"/>
      <c r="N67" s="16"/>
      <c r="O67" s="3"/>
    </row>
    <row r="68" customFormat="false" ht="13.8" hidden="false" customHeight="false" outlineLevel="0" collapsed="false">
      <c r="A68" s="19" t="str">
        <f aca="false">IF(Kontaktandmed!$B$4=0,"",Kontaktandmed!$B$4)</f>
        <v>Antsla vald</v>
      </c>
      <c r="B68" s="16"/>
      <c r="C68" s="16"/>
      <c r="D68" s="16"/>
      <c r="E68" s="16"/>
      <c r="F68" s="16"/>
      <c r="G68" s="16"/>
      <c r="H68" s="16"/>
      <c r="I68" s="16"/>
      <c r="J68" s="16"/>
      <c r="K68" s="16"/>
      <c r="L68" s="45" t="n">
        <f aca="false">SUM(H68:K68)</f>
        <v>0</v>
      </c>
      <c r="M68" s="16"/>
      <c r="N68" s="16"/>
      <c r="O68" s="3"/>
    </row>
    <row r="69" customFormat="false" ht="13.8" hidden="false" customHeight="false" outlineLevel="0" collapsed="false">
      <c r="A69" s="19" t="str">
        <f aca="false">IF(Kontaktandmed!$B$4=0,"",Kontaktandmed!$B$4)</f>
        <v>Antsla vald</v>
      </c>
      <c r="B69" s="16"/>
      <c r="C69" s="16"/>
      <c r="D69" s="16"/>
      <c r="E69" s="16"/>
      <c r="F69" s="16"/>
      <c r="G69" s="16"/>
      <c r="H69" s="16"/>
      <c r="I69" s="16"/>
      <c r="J69" s="16"/>
      <c r="K69" s="16"/>
      <c r="L69" s="45" t="n">
        <f aca="false">SUM(H69:K69)</f>
        <v>0</v>
      </c>
      <c r="M69" s="16"/>
      <c r="N69" s="16"/>
      <c r="O69" s="3"/>
    </row>
    <row r="70" customFormat="false" ht="13.8" hidden="false" customHeight="false" outlineLevel="0" collapsed="false">
      <c r="A70" s="19" t="str">
        <f aca="false">IF(Kontaktandmed!$B$4=0,"",Kontaktandmed!$B$4)</f>
        <v>Antsla vald</v>
      </c>
      <c r="B70" s="16"/>
      <c r="C70" s="16"/>
      <c r="D70" s="16"/>
      <c r="E70" s="16"/>
      <c r="F70" s="16"/>
      <c r="G70" s="16"/>
      <c r="H70" s="16"/>
      <c r="I70" s="16"/>
      <c r="J70" s="16"/>
      <c r="K70" s="16"/>
      <c r="L70" s="45" t="n">
        <f aca="false">SUM(H70:K70)</f>
        <v>0</v>
      </c>
      <c r="M70" s="16"/>
      <c r="N70" s="16"/>
      <c r="O70" s="3"/>
    </row>
    <row r="71" customFormat="false" ht="13.8" hidden="false" customHeight="false" outlineLevel="0" collapsed="false">
      <c r="A71" s="19" t="str">
        <f aca="false">IF(Kontaktandmed!$B$4=0,"",Kontaktandmed!$B$4)</f>
        <v>Antsla vald</v>
      </c>
      <c r="B71" s="16"/>
      <c r="C71" s="16"/>
      <c r="D71" s="16"/>
      <c r="E71" s="16"/>
      <c r="F71" s="16"/>
      <c r="G71" s="16"/>
      <c r="H71" s="16"/>
      <c r="I71" s="16"/>
      <c r="J71" s="16"/>
      <c r="K71" s="16"/>
      <c r="L71" s="45" t="n">
        <f aca="false">SUM(H71:K71)</f>
        <v>0</v>
      </c>
      <c r="M71" s="16"/>
      <c r="N71" s="16"/>
      <c r="O71" s="3"/>
    </row>
    <row r="72" customFormat="false" ht="13.8" hidden="false" customHeight="false" outlineLevel="0" collapsed="false">
      <c r="A72" s="19" t="str">
        <f aca="false">IF(Kontaktandmed!$B$4=0,"",Kontaktandmed!$B$4)</f>
        <v>Antsla vald</v>
      </c>
      <c r="B72" s="16"/>
      <c r="C72" s="16"/>
      <c r="D72" s="16"/>
      <c r="E72" s="16"/>
      <c r="F72" s="16"/>
      <c r="G72" s="16"/>
      <c r="H72" s="16"/>
      <c r="I72" s="16"/>
      <c r="J72" s="16"/>
      <c r="K72" s="16"/>
      <c r="L72" s="45" t="n">
        <f aca="false">SUM(H72:K72)</f>
        <v>0</v>
      </c>
      <c r="M72" s="16"/>
      <c r="N72" s="16"/>
      <c r="O72" s="3"/>
    </row>
    <row r="73" customFormat="false" ht="13.8" hidden="false" customHeight="false" outlineLevel="0" collapsed="false">
      <c r="A73" s="19" t="str">
        <f aca="false">IF(Kontaktandmed!$B$4=0,"",Kontaktandmed!$B$4)</f>
        <v>Antsla vald</v>
      </c>
      <c r="B73" s="16"/>
      <c r="C73" s="16"/>
      <c r="D73" s="16"/>
      <c r="E73" s="16"/>
      <c r="F73" s="16"/>
      <c r="G73" s="16"/>
      <c r="H73" s="16"/>
      <c r="I73" s="16"/>
      <c r="J73" s="16"/>
      <c r="K73" s="16"/>
      <c r="L73" s="45" t="n">
        <f aca="false">SUM(H73:K73)</f>
        <v>0</v>
      </c>
      <c r="M73" s="16"/>
      <c r="N73" s="16"/>
      <c r="O73" s="3"/>
    </row>
    <row r="74" customFormat="false" ht="13.8" hidden="false" customHeight="false" outlineLevel="0" collapsed="false">
      <c r="A74" s="19" t="str">
        <f aca="false">IF(Kontaktandmed!$B$4=0,"",Kontaktandmed!$B$4)</f>
        <v>Antsla vald</v>
      </c>
      <c r="B74" s="16"/>
      <c r="C74" s="16"/>
      <c r="D74" s="16"/>
      <c r="E74" s="16"/>
      <c r="F74" s="16"/>
      <c r="G74" s="16"/>
      <c r="H74" s="16"/>
      <c r="I74" s="16"/>
      <c r="J74" s="16"/>
      <c r="K74" s="16"/>
      <c r="L74" s="45" t="n">
        <f aca="false">SUM(H74:K74)</f>
        <v>0</v>
      </c>
      <c r="M74" s="16"/>
      <c r="N74" s="16"/>
      <c r="O74" s="3"/>
    </row>
    <row r="75" customFormat="false" ht="13.8" hidden="false" customHeight="false" outlineLevel="0" collapsed="false">
      <c r="A75" s="19" t="str">
        <f aca="false">IF(Kontaktandmed!$B$4=0,"",Kontaktandmed!$B$4)</f>
        <v>Antsla vald</v>
      </c>
      <c r="B75" s="16"/>
      <c r="C75" s="16"/>
      <c r="D75" s="16"/>
      <c r="E75" s="16"/>
      <c r="F75" s="16"/>
      <c r="G75" s="16"/>
      <c r="H75" s="16"/>
      <c r="I75" s="16"/>
      <c r="J75" s="16"/>
      <c r="K75" s="16"/>
      <c r="L75" s="45" t="n">
        <f aca="false">SUM(H75:K75)</f>
        <v>0</v>
      </c>
      <c r="M75" s="16"/>
      <c r="N75" s="16"/>
      <c r="O75" s="3"/>
    </row>
    <row r="76" customFormat="false" ht="13.8" hidden="false" customHeight="false" outlineLevel="0" collapsed="false">
      <c r="A76" s="19" t="str">
        <f aca="false">IF(Kontaktandmed!$B$4=0,"",Kontaktandmed!$B$4)</f>
        <v>Antsla vald</v>
      </c>
      <c r="B76" s="16"/>
      <c r="C76" s="16"/>
      <c r="D76" s="16"/>
      <c r="E76" s="16"/>
      <c r="F76" s="16"/>
      <c r="G76" s="16"/>
      <c r="H76" s="16"/>
      <c r="I76" s="16"/>
      <c r="J76" s="16"/>
      <c r="K76" s="16"/>
      <c r="L76" s="45" t="n">
        <f aca="false">SUM(H76:K76)</f>
        <v>0</v>
      </c>
      <c r="M76" s="16"/>
      <c r="N76" s="16"/>
      <c r="O76" s="3"/>
    </row>
    <row r="77" customFormat="false" ht="13.8" hidden="false" customHeight="false" outlineLevel="0" collapsed="false">
      <c r="A77" s="19" t="str">
        <f aca="false">IF(Kontaktandmed!$B$4=0,"",Kontaktandmed!$B$4)</f>
        <v>Antsla vald</v>
      </c>
      <c r="B77" s="16"/>
      <c r="C77" s="16"/>
      <c r="D77" s="16"/>
      <c r="E77" s="16"/>
      <c r="F77" s="16"/>
      <c r="G77" s="16"/>
      <c r="H77" s="16"/>
      <c r="I77" s="16"/>
      <c r="J77" s="16"/>
      <c r="K77" s="16"/>
      <c r="L77" s="45" t="n">
        <f aca="false">SUM(H77:K77)</f>
        <v>0</v>
      </c>
      <c r="M77" s="16"/>
      <c r="N77" s="16"/>
      <c r="O77" s="3"/>
    </row>
    <row r="78" customFormat="false" ht="13.8" hidden="false" customHeight="false" outlineLevel="0" collapsed="false">
      <c r="A78" s="19" t="str">
        <f aca="false">IF(Kontaktandmed!$B$4=0,"",Kontaktandmed!$B$4)</f>
        <v>Antsla vald</v>
      </c>
      <c r="B78" s="16"/>
      <c r="C78" s="16"/>
      <c r="D78" s="16"/>
      <c r="E78" s="16"/>
      <c r="F78" s="16"/>
      <c r="G78" s="16"/>
      <c r="H78" s="16"/>
      <c r="I78" s="16"/>
      <c r="J78" s="16"/>
      <c r="K78" s="16"/>
      <c r="L78" s="45" t="n">
        <f aca="false">SUM(H78:K78)</f>
        <v>0</v>
      </c>
      <c r="M78" s="16"/>
      <c r="N78" s="16"/>
      <c r="O78" s="3"/>
    </row>
    <row r="79" customFormat="false" ht="13.8" hidden="false" customHeight="false" outlineLevel="0" collapsed="false">
      <c r="A79" s="19" t="str">
        <f aca="false">IF(Kontaktandmed!$B$4=0,"",Kontaktandmed!$B$4)</f>
        <v>Antsla vald</v>
      </c>
      <c r="B79" s="16"/>
      <c r="C79" s="16"/>
      <c r="D79" s="16"/>
      <c r="E79" s="16"/>
      <c r="F79" s="16"/>
      <c r="G79" s="16"/>
      <c r="H79" s="16"/>
      <c r="I79" s="16"/>
      <c r="J79" s="16"/>
      <c r="K79" s="16"/>
      <c r="L79" s="45" t="n">
        <f aca="false">SUM(H79:K79)</f>
        <v>0</v>
      </c>
      <c r="M79" s="16"/>
      <c r="N79" s="16"/>
      <c r="O79" s="3"/>
    </row>
    <row r="80" customFormat="false" ht="13.8" hidden="false" customHeight="false" outlineLevel="0" collapsed="false">
      <c r="A80" s="19" t="str">
        <f aca="false">IF(Kontaktandmed!$B$4=0,"",Kontaktandmed!$B$4)</f>
        <v>Antsla vald</v>
      </c>
      <c r="B80" s="16"/>
      <c r="C80" s="16"/>
      <c r="D80" s="16"/>
      <c r="E80" s="16"/>
      <c r="F80" s="16"/>
      <c r="G80" s="16"/>
      <c r="H80" s="16"/>
      <c r="I80" s="16"/>
      <c r="J80" s="16"/>
      <c r="K80" s="16"/>
      <c r="L80" s="45" t="n">
        <f aca="false">SUM(H80:K80)</f>
        <v>0</v>
      </c>
      <c r="M80" s="16"/>
      <c r="N80" s="16"/>
      <c r="O80" s="3"/>
    </row>
    <row r="81" customFormat="false" ht="13.8" hidden="false" customHeight="false" outlineLevel="0" collapsed="false">
      <c r="A81" s="19" t="str">
        <f aca="false">IF(Kontaktandmed!$B$4=0,"",Kontaktandmed!$B$4)</f>
        <v>Antsla vald</v>
      </c>
      <c r="B81" s="16"/>
      <c r="C81" s="16"/>
      <c r="D81" s="16"/>
      <c r="E81" s="16"/>
      <c r="F81" s="16"/>
      <c r="G81" s="16"/>
      <c r="H81" s="16"/>
      <c r="I81" s="16"/>
      <c r="J81" s="16"/>
      <c r="K81" s="16"/>
      <c r="L81" s="45" t="n">
        <f aca="false">SUM(H81:K81)</f>
        <v>0</v>
      </c>
      <c r="M81" s="16"/>
      <c r="N81" s="16"/>
      <c r="O81" s="3"/>
    </row>
    <row r="82" customFormat="false" ht="13.8" hidden="false" customHeight="false" outlineLevel="0" collapsed="false">
      <c r="A82" s="19" t="str">
        <f aca="false">IF(Kontaktandmed!$B$4=0,"",Kontaktandmed!$B$4)</f>
        <v>Antsla vald</v>
      </c>
      <c r="B82" s="16"/>
      <c r="C82" s="16"/>
      <c r="D82" s="16"/>
      <c r="E82" s="16"/>
      <c r="F82" s="16"/>
      <c r="G82" s="16"/>
      <c r="H82" s="16"/>
      <c r="I82" s="16"/>
      <c r="J82" s="16"/>
      <c r="K82" s="16"/>
      <c r="L82" s="45" t="n">
        <f aca="false">SUM(H82:K82)</f>
        <v>0</v>
      </c>
      <c r="M82" s="16"/>
      <c r="N82" s="16"/>
      <c r="O82" s="3"/>
    </row>
    <row r="83" customFormat="false" ht="13.8" hidden="false" customHeight="false" outlineLevel="0" collapsed="false">
      <c r="A83" s="19" t="str">
        <f aca="false">IF(Kontaktandmed!$B$4=0,"",Kontaktandmed!$B$4)</f>
        <v>Antsla vald</v>
      </c>
      <c r="B83" s="16"/>
      <c r="C83" s="16"/>
      <c r="D83" s="16"/>
      <c r="E83" s="16"/>
      <c r="F83" s="16"/>
      <c r="G83" s="16"/>
      <c r="H83" s="16"/>
      <c r="I83" s="16"/>
      <c r="J83" s="16"/>
      <c r="K83" s="16"/>
      <c r="L83" s="45" t="n">
        <f aca="false">SUM(H83:K83)</f>
        <v>0</v>
      </c>
      <c r="M83" s="16"/>
      <c r="N83" s="16"/>
      <c r="O83" s="3"/>
    </row>
    <row r="84" customFormat="false" ht="13.8" hidden="false" customHeight="false" outlineLevel="0" collapsed="false">
      <c r="A84" s="19" t="str">
        <f aca="false">IF(Kontaktandmed!$B$4=0,"",Kontaktandmed!$B$4)</f>
        <v>Antsla vald</v>
      </c>
      <c r="B84" s="16"/>
      <c r="C84" s="16"/>
      <c r="D84" s="16"/>
      <c r="E84" s="16"/>
      <c r="F84" s="16"/>
      <c r="G84" s="16"/>
      <c r="H84" s="16"/>
      <c r="I84" s="16"/>
      <c r="J84" s="16"/>
      <c r="K84" s="16"/>
      <c r="L84" s="45" t="n">
        <f aca="false">SUM(H84:K84)</f>
        <v>0</v>
      </c>
      <c r="M84" s="16"/>
      <c r="N84" s="16"/>
      <c r="O84" s="3"/>
    </row>
    <row r="85" customFormat="false" ht="13.8" hidden="false" customHeight="false" outlineLevel="0" collapsed="false">
      <c r="A85" s="19" t="str">
        <f aca="false">IF(Kontaktandmed!$B$4=0,"",Kontaktandmed!$B$4)</f>
        <v>Antsla vald</v>
      </c>
      <c r="B85" s="16"/>
      <c r="C85" s="16"/>
      <c r="D85" s="16"/>
      <c r="E85" s="16"/>
      <c r="F85" s="16"/>
      <c r="G85" s="16"/>
      <c r="H85" s="16"/>
      <c r="I85" s="16"/>
      <c r="J85" s="16"/>
      <c r="K85" s="16"/>
      <c r="L85" s="45" t="n">
        <f aca="false">SUM(H85:K85)</f>
        <v>0</v>
      </c>
      <c r="M85" s="16"/>
      <c r="N85" s="16"/>
      <c r="O85" s="3"/>
    </row>
    <row r="86" customFormat="false" ht="13.8" hidden="false" customHeight="false" outlineLevel="0" collapsed="false">
      <c r="A86" s="19" t="str">
        <f aca="false">IF(Kontaktandmed!$B$4=0,"",Kontaktandmed!$B$4)</f>
        <v>Antsla vald</v>
      </c>
      <c r="B86" s="16"/>
      <c r="C86" s="16"/>
      <c r="D86" s="16"/>
      <c r="E86" s="16"/>
      <c r="F86" s="16"/>
      <c r="G86" s="16"/>
      <c r="H86" s="16"/>
      <c r="I86" s="16"/>
      <c r="J86" s="16"/>
      <c r="K86" s="16"/>
      <c r="L86" s="45" t="n">
        <f aca="false">SUM(H86:K86)</f>
        <v>0</v>
      </c>
      <c r="M86" s="16"/>
      <c r="N86" s="16"/>
      <c r="O86" s="3"/>
    </row>
    <row r="87" customFormat="false" ht="13.8" hidden="false" customHeight="false" outlineLevel="0" collapsed="false">
      <c r="A87" s="19" t="str">
        <f aca="false">IF(Kontaktandmed!$B$4=0,"",Kontaktandmed!$B$4)</f>
        <v>Antsla vald</v>
      </c>
      <c r="B87" s="16"/>
      <c r="C87" s="16"/>
      <c r="D87" s="16"/>
      <c r="E87" s="16"/>
      <c r="F87" s="16"/>
      <c r="G87" s="16"/>
      <c r="H87" s="16"/>
      <c r="I87" s="16"/>
      <c r="J87" s="16"/>
      <c r="K87" s="16"/>
      <c r="L87" s="45" t="n">
        <f aca="false">SUM(H87:K87)</f>
        <v>0</v>
      </c>
      <c r="M87" s="16"/>
      <c r="N87" s="16"/>
      <c r="O87" s="3"/>
    </row>
    <row r="88" customFormat="false" ht="13.8" hidden="false" customHeight="false" outlineLevel="0" collapsed="false">
      <c r="A88" s="19" t="str">
        <f aca="false">IF(Kontaktandmed!$B$4=0,"",Kontaktandmed!$B$4)</f>
        <v>Antsla vald</v>
      </c>
      <c r="B88" s="16"/>
      <c r="C88" s="16"/>
      <c r="D88" s="16"/>
      <c r="E88" s="16"/>
      <c r="F88" s="16"/>
      <c r="G88" s="16"/>
      <c r="H88" s="16"/>
      <c r="I88" s="16"/>
      <c r="J88" s="16"/>
      <c r="K88" s="16"/>
      <c r="L88" s="45" t="n">
        <f aca="false">SUM(H88:K88)</f>
        <v>0</v>
      </c>
      <c r="M88" s="16"/>
      <c r="N88" s="16"/>
      <c r="O88" s="3"/>
    </row>
    <row r="89" customFormat="false" ht="13.8" hidden="false" customHeight="false" outlineLevel="0" collapsed="false">
      <c r="A89" s="19" t="str">
        <f aca="false">IF(Kontaktandmed!$B$4=0,"",Kontaktandmed!$B$4)</f>
        <v>Antsla vald</v>
      </c>
      <c r="B89" s="16"/>
      <c r="C89" s="16"/>
      <c r="D89" s="16"/>
      <c r="E89" s="16"/>
      <c r="F89" s="16"/>
      <c r="G89" s="16"/>
      <c r="H89" s="16"/>
      <c r="I89" s="16"/>
      <c r="J89" s="16"/>
      <c r="K89" s="16"/>
      <c r="L89" s="45" t="n">
        <f aca="false">SUM(H89:K89)</f>
        <v>0</v>
      </c>
      <c r="M89" s="16"/>
      <c r="N89" s="16"/>
      <c r="O89" s="3"/>
    </row>
    <row r="90" customFormat="false" ht="13.8" hidden="false" customHeight="false" outlineLevel="0" collapsed="false">
      <c r="A90" s="19" t="str">
        <f aca="false">IF(Kontaktandmed!$B$4=0,"",Kontaktandmed!$B$4)</f>
        <v>Antsla vald</v>
      </c>
      <c r="B90" s="16"/>
      <c r="C90" s="16"/>
      <c r="D90" s="16"/>
      <c r="E90" s="16"/>
      <c r="F90" s="16"/>
      <c r="G90" s="16"/>
      <c r="H90" s="16"/>
      <c r="I90" s="16"/>
      <c r="J90" s="16"/>
      <c r="K90" s="16"/>
      <c r="L90" s="45" t="n">
        <f aca="false">SUM(H90:K90)</f>
        <v>0</v>
      </c>
      <c r="M90" s="16"/>
      <c r="N90" s="16"/>
      <c r="O90" s="3"/>
    </row>
    <row r="91" customFormat="false" ht="13.8" hidden="false" customHeight="false" outlineLevel="0" collapsed="false">
      <c r="A91" s="19" t="str">
        <f aca="false">IF(Kontaktandmed!$B$4=0,"",Kontaktandmed!$B$4)</f>
        <v>Antsla vald</v>
      </c>
      <c r="B91" s="16"/>
      <c r="C91" s="16"/>
      <c r="D91" s="16"/>
      <c r="E91" s="16"/>
      <c r="F91" s="16"/>
      <c r="G91" s="16"/>
      <c r="H91" s="16"/>
      <c r="I91" s="16"/>
      <c r="J91" s="16"/>
      <c r="K91" s="16"/>
      <c r="L91" s="45" t="n">
        <f aca="false">SUM(H91:K91)</f>
        <v>0</v>
      </c>
      <c r="M91" s="16"/>
      <c r="N91" s="16"/>
      <c r="O91" s="3"/>
    </row>
    <row r="92" customFormat="false" ht="13.8" hidden="false" customHeight="false" outlineLevel="0" collapsed="false">
      <c r="A92" s="19" t="str">
        <f aca="false">IF(Kontaktandmed!$B$4=0,"",Kontaktandmed!$B$4)</f>
        <v>Antsla vald</v>
      </c>
      <c r="B92" s="16"/>
      <c r="C92" s="16"/>
      <c r="D92" s="16"/>
      <c r="E92" s="16"/>
      <c r="F92" s="16"/>
      <c r="G92" s="16"/>
      <c r="H92" s="16"/>
      <c r="I92" s="16"/>
      <c r="J92" s="16"/>
      <c r="K92" s="16"/>
      <c r="L92" s="45" t="n">
        <f aca="false">SUM(H92:K92)</f>
        <v>0</v>
      </c>
      <c r="M92" s="16"/>
      <c r="N92" s="16"/>
      <c r="O92" s="3"/>
    </row>
    <row r="93" customFormat="false" ht="13.8" hidden="false" customHeight="false" outlineLevel="0" collapsed="false">
      <c r="A93" s="19" t="str">
        <f aca="false">IF(Kontaktandmed!$B$4=0,"",Kontaktandmed!$B$4)</f>
        <v>Antsla vald</v>
      </c>
      <c r="B93" s="16"/>
      <c r="C93" s="16"/>
      <c r="D93" s="16"/>
      <c r="E93" s="16"/>
      <c r="F93" s="16"/>
      <c r="G93" s="16"/>
      <c r="H93" s="16"/>
      <c r="I93" s="16"/>
      <c r="J93" s="16"/>
      <c r="K93" s="16"/>
      <c r="L93" s="45" t="n">
        <f aca="false">SUM(H93:K93)</f>
        <v>0</v>
      </c>
      <c r="M93" s="16"/>
      <c r="N93" s="16"/>
      <c r="O93" s="3"/>
    </row>
    <row r="94" customFormat="false" ht="13.8" hidden="false" customHeight="false" outlineLevel="0" collapsed="false">
      <c r="A94" s="19" t="str">
        <f aca="false">IF(Kontaktandmed!$B$4=0,"",Kontaktandmed!$B$4)</f>
        <v>Antsla vald</v>
      </c>
      <c r="B94" s="16"/>
      <c r="C94" s="16"/>
      <c r="D94" s="16"/>
      <c r="E94" s="16"/>
      <c r="F94" s="16"/>
      <c r="G94" s="16"/>
      <c r="H94" s="16"/>
      <c r="I94" s="16"/>
      <c r="J94" s="16"/>
      <c r="K94" s="16"/>
      <c r="L94" s="45" t="n">
        <f aca="false">SUM(H94:K94)</f>
        <v>0</v>
      </c>
      <c r="M94" s="16"/>
      <c r="N94" s="16"/>
      <c r="O94" s="3"/>
    </row>
    <row r="95" customFormat="false" ht="13.8" hidden="false" customHeight="false" outlineLevel="0" collapsed="false">
      <c r="A95" s="19" t="str">
        <f aca="false">IF(Kontaktandmed!$B$4=0,"",Kontaktandmed!$B$4)</f>
        <v>Antsla vald</v>
      </c>
      <c r="B95" s="16"/>
      <c r="C95" s="16"/>
      <c r="D95" s="16"/>
      <c r="E95" s="16"/>
      <c r="F95" s="16"/>
      <c r="G95" s="16"/>
      <c r="H95" s="16"/>
      <c r="I95" s="16"/>
      <c r="J95" s="16"/>
      <c r="K95" s="16"/>
      <c r="L95" s="45" t="n">
        <f aca="false">SUM(H95:K95)</f>
        <v>0</v>
      </c>
      <c r="M95" s="16"/>
      <c r="N95" s="16"/>
      <c r="O95" s="3"/>
    </row>
    <row r="96" customFormat="false" ht="13.8" hidden="false" customHeight="false" outlineLevel="0" collapsed="false">
      <c r="A96" s="19" t="str">
        <f aca="false">IF(Kontaktandmed!$B$4=0,"",Kontaktandmed!$B$4)</f>
        <v>Antsla vald</v>
      </c>
      <c r="B96" s="16"/>
      <c r="C96" s="16"/>
      <c r="D96" s="16"/>
      <c r="E96" s="16"/>
      <c r="F96" s="16"/>
      <c r="G96" s="16"/>
      <c r="H96" s="16"/>
      <c r="I96" s="16"/>
      <c r="J96" s="16"/>
      <c r="K96" s="16"/>
      <c r="L96" s="45" t="n">
        <f aca="false">SUM(H96:K96)</f>
        <v>0</v>
      </c>
      <c r="M96" s="16"/>
      <c r="N96" s="16"/>
      <c r="O96" s="3"/>
    </row>
    <row r="97" customFormat="false" ht="13.8" hidden="false" customHeight="false" outlineLevel="0" collapsed="false">
      <c r="A97" s="19" t="str">
        <f aca="false">IF(Kontaktandmed!$B$4=0,"",Kontaktandmed!$B$4)</f>
        <v>Antsla vald</v>
      </c>
      <c r="B97" s="16"/>
      <c r="C97" s="16"/>
      <c r="D97" s="16"/>
      <c r="E97" s="16"/>
      <c r="F97" s="16"/>
      <c r="G97" s="16"/>
      <c r="H97" s="16"/>
      <c r="I97" s="16"/>
      <c r="J97" s="16"/>
      <c r="K97" s="16"/>
      <c r="L97" s="45" t="n">
        <f aca="false">SUM(H97:K97)</f>
        <v>0</v>
      </c>
      <c r="M97" s="16"/>
      <c r="N97" s="16"/>
      <c r="O97" s="3"/>
    </row>
    <row r="98" customFormat="false" ht="13.8" hidden="false" customHeight="false" outlineLevel="0" collapsed="false">
      <c r="A98" s="19" t="str">
        <f aca="false">IF(Kontaktandmed!$B$4=0,"",Kontaktandmed!$B$4)</f>
        <v>Antsla vald</v>
      </c>
      <c r="B98" s="16"/>
      <c r="C98" s="16"/>
      <c r="D98" s="16"/>
      <c r="E98" s="16"/>
      <c r="F98" s="16"/>
      <c r="G98" s="16"/>
      <c r="H98" s="16"/>
      <c r="I98" s="16"/>
      <c r="J98" s="16"/>
      <c r="K98" s="16"/>
      <c r="L98" s="45" t="n">
        <f aca="false">SUM(H98:K98)</f>
        <v>0</v>
      </c>
      <c r="M98" s="16"/>
      <c r="N98" s="16"/>
      <c r="O98" s="3"/>
    </row>
    <row r="99" customFormat="false" ht="13.8" hidden="false" customHeight="false" outlineLevel="0" collapsed="false">
      <c r="A99" s="19" t="str">
        <f aca="false">IF(Kontaktandmed!$B$4=0,"",Kontaktandmed!$B$4)</f>
        <v>Antsla vald</v>
      </c>
      <c r="B99" s="16"/>
      <c r="C99" s="16"/>
      <c r="D99" s="16"/>
      <c r="E99" s="16"/>
      <c r="F99" s="16"/>
      <c r="G99" s="16"/>
      <c r="H99" s="16"/>
      <c r="I99" s="16"/>
      <c r="J99" s="16"/>
      <c r="K99" s="16"/>
      <c r="L99" s="45" t="n">
        <f aca="false">SUM(H99:K99)</f>
        <v>0</v>
      </c>
      <c r="M99" s="16"/>
      <c r="N99" s="16"/>
      <c r="O99" s="3"/>
    </row>
    <row r="100" customFormat="false" ht="13.8" hidden="false" customHeight="false" outlineLevel="0" collapsed="false">
      <c r="A100" s="19" t="str">
        <f aca="false">IF(Kontaktandmed!$B$4=0,"",Kontaktandmed!$B$4)</f>
        <v>Antsla vald</v>
      </c>
      <c r="B100" s="16"/>
      <c r="C100" s="16"/>
      <c r="D100" s="16"/>
      <c r="E100" s="16"/>
      <c r="F100" s="16"/>
      <c r="G100" s="16"/>
      <c r="H100" s="16"/>
      <c r="I100" s="16"/>
      <c r="J100" s="16"/>
      <c r="K100" s="16"/>
      <c r="L100" s="45" t="n">
        <f aca="false">SUM(H100:K100)</f>
        <v>0</v>
      </c>
      <c r="M100" s="16"/>
      <c r="N100" s="16"/>
      <c r="O100" s="3"/>
    </row>
    <row r="1048576" customFormat="false" ht="12.8" hidden="false" customHeight="false" outlineLevel="0" collapsed="false"/>
  </sheetData>
  <dataValidations count="2">
    <dataValidation allowBlank="true" errorStyle="stop" operator="between" showDropDown="false" showErrorMessage="false" showInputMessage="true" sqref="N7:N100" type="list">
      <formula1>"Jah,Ei"</formula1>
      <formula2>0</formula2>
    </dataValidation>
    <dataValidation allowBlank="true" errorStyle="stop" operator="between" showDropDown="false" showErrorMessage="true" showInputMessage="true" sqref="G7:G39 G57:G105" type="decimal">
      <formula1>0.01</formula1>
      <formula2>1</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0" activeCellId="0" sqref="D10"/>
    </sheetView>
  </sheetViews>
  <sheetFormatPr defaultColWidth="8.70703125" defaultRowHeight="13.8" zeroHeight="false" outlineLevelRow="0" outlineLevelCol="0"/>
  <cols>
    <col collapsed="false" customWidth="true" hidden="false" outlineLevel="0" max="1" min="1" style="1" width="27.54"/>
    <col collapsed="false" customWidth="true" hidden="false" outlineLevel="0" max="2" min="2" style="1" width="6.91"/>
    <col collapsed="false" customWidth="true" hidden="false" outlineLevel="0" max="3" min="3" style="1" width="60.54"/>
    <col collapsed="false" customWidth="true" hidden="false" outlineLevel="0" max="4" min="4" style="1" width="29.56"/>
  </cols>
  <sheetData>
    <row r="1" customFormat="false" ht="90" hidden="false" customHeight="true" outlineLevel="0" collapsed="false">
      <c r="A1" s="47" t="s">
        <v>185</v>
      </c>
      <c r="B1" s="47" t="s">
        <v>186</v>
      </c>
      <c r="C1" s="47" t="s">
        <v>187</v>
      </c>
      <c r="D1" s="47" t="s">
        <v>188</v>
      </c>
    </row>
    <row r="2" customFormat="false" ht="28.5" hidden="false" customHeight="true" outlineLevel="0" collapsed="false">
      <c r="A2" s="33" t="s">
        <v>189</v>
      </c>
      <c r="B2" s="34" t="s">
        <v>190</v>
      </c>
      <c r="C2" s="48" t="s">
        <v>191</v>
      </c>
      <c r="D2" s="49" t="s">
        <v>192</v>
      </c>
    </row>
    <row r="3" customFormat="false" ht="39.55" hidden="false" customHeight="false" outlineLevel="0" collapsed="false">
      <c r="A3" s="33"/>
      <c r="B3" s="34" t="s">
        <v>193</v>
      </c>
      <c r="C3" s="48" t="s">
        <v>194</v>
      </c>
      <c r="D3" s="49" t="s">
        <v>195</v>
      </c>
    </row>
    <row r="4" customFormat="false" ht="26.85" hidden="false" customHeight="false" outlineLevel="0" collapsed="false">
      <c r="A4" s="33"/>
      <c r="B4" s="34" t="s">
        <v>196</v>
      </c>
      <c r="C4" s="48" t="s">
        <v>197</v>
      </c>
      <c r="D4" s="49"/>
    </row>
    <row r="5" customFormat="false" ht="39.55" hidden="false" customHeight="false" outlineLevel="0" collapsed="false">
      <c r="A5" s="33" t="s">
        <v>198</v>
      </c>
      <c r="B5" s="34" t="s">
        <v>199</v>
      </c>
      <c r="C5" s="48" t="s">
        <v>200</v>
      </c>
      <c r="D5" s="6" t="s">
        <v>201</v>
      </c>
    </row>
    <row r="6" customFormat="false" ht="43.5" hidden="false" customHeight="true" outlineLevel="0" collapsed="false">
      <c r="A6" s="33" t="s">
        <v>202</v>
      </c>
      <c r="B6" s="34" t="s">
        <v>203</v>
      </c>
      <c r="C6" s="48" t="s">
        <v>204</v>
      </c>
      <c r="D6" s="6" t="s">
        <v>205</v>
      </c>
    </row>
    <row r="7" customFormat="false" ht="26.85" hidden="false" customHeight="false" outlineLevel="0" collapsed="false">
      <c r="A7" s="33"/>
      <c r="B7" s="50" t="s">
        <v>206</v>
      </c>
      <c r="C7" s="48" t="s">
        <v>207</v>
      </c>
      <c r="D7" s="6" t="s">
        <v>205</v>
      </c>
    </row>
    <row r="8" customFormat="false" ht="39.55" hidden="false" customHeight="false" outlineLevel="0" collapsed="false">
      <c r="A8" s="33"/>
      <c r="B8" s="50" t="s">
        <v>208</v>
      </c>
      <c r="C8" s="51" t="s">
        <v>209</v>
      </c>
      <c r="D8" s="6" t="s">
        <v>210</v>
      </c>
    </row>
    <row r="9" customFormat="false" ht="26.85" hidden="false" customHeight="false" outlineLevel="0" collapsed="false">
      <c r="A9" s="33"/>
      <c r="B9" s="50" t="s">
        <v>211</v>
      </c>
      <c r="C9" s="51" t="s">
        <v>212</v>
      </c>
      <c r="D9" s="6" t="s">
        <v>213</v>
      </c>
    </row>
    <row r="10" customFormat="false" ht="26.85" hidden="false" customHeight="false" outlineLevel="0" collapsed="false">
      <c r="A10" s="33" t="s">
        <v>214</v>
      </c>
      <c r="B10" s="34" t="s">
        <v>215</v>
      </c>
      <c r="C10" s="48" t="s">
        <v>216</v>
      </c>
      <c r="D10" s="6" t="s">
        <v>217</v>
      </c>
    </row>
  </sheetData>
  <mergeCells count="2">
    <mergeCell ref="A2:A4"/>
    <mergeCell ref="A6:A9"/>
  </mergeCells>
  <dataValidations count="2">
    <dataValidation allowBlank="true" errorStyle="stop" operator="between" showDropDown="false" showErrorMessage="true" showInputMessage="true" sqref="D6:D7" type="list">
      <formula1>"jah,ei"</formula1>
      <formula2>0</formula2>
    </dataValidation>
    <dataValidation allowBlank="true" errorStyle="stop" operator="between" showDropDown="false" showErrorMessage="true" showInputMessage="true" sqref="D3" type="list">
      <formula1>"Jah,ka siis kui sellega kaasneb mõistlik kasutamise tasu.,Jah,ainult siis kui kasutamine on KOVile tasuta.,Ei ole.,Ei oska öelda."</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1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140" activePane="bottomLeft" state="frozen"/>
      <selection pane="topLeft" activeCell="A1" activeCellId="0" sqref="A1"/>
      <selection pane="bottomLeft" activeCell="A45" activeCellId="0" sqref="A45"/>
    </sheetView>
  </sheetViews>
  <sheetFormatPr defaultColWidth="8.70703125" defaultRowHeight="14.25" zeroHeight="false" outlineLevelRow="0" outlineLevelCol="0"/>
  <cols>
    <col collapsed="false" customWidth="true" hidden="false" outlineLevel="0" max="1" min="1" style="52" width="50.36"/>
  </cols>
  <sheetData>
    <row r="1" customFormat="false" ht="15" hidden="false" customHeight="false" outlineLevel="0" collapsed="false">
      <c r="A1" s="53" t="s">
        <v>218</v>
      </c>
    </row>
    <row r="2" customFormat="false" ht="14.25" hidden="false" customHeight="false" outlineLevel="0" collapsed="false">
      <c r="A2" s="54" t="s">
        <v>219</v>
      </c>
    </row>
    <row r="4" customFormat="false" ht="14.25" hidden="false" customHeight="false" outlineLevel="0" collapsed="false">
      <c r="A4" s="54" t="s">
        <v>35</v>
      </c>
    </row>
    <row r="5" customFormat="false" ht="14.25" hidden="false" customHeight="false" outlineLevel="0" collapsed="false">
      <c r="A5" s="52" t="s">
        <v>50</v>
      </c>
    </row>
    <row r="6" customFormat="false" ht="14.25" hidden="false" customHeight="false" outlineLevel="0" collapsed="false">
      <c r="A6" s="52" t="s">
        <v>51</v>
      </c>
    </row>
    <row r="7" customFormat="false" ht="14.25" hidden="false" customHeight="false" outlineLevel="0" collapsed="false">
      <c r="A7" s="52" t="s">
        <v>47</v>
      </c>
    </row>
    <row r="8" customFormat="false" ht="14.25" hidden="false" customHeight="false" outlineLevel="0" collapsed="false">
      <c r="A8" s="52" t="s">
        <v>45</v>
      </c>
    </row>
    <row r="9" customFormat="false" ht="14.25" hidden="false" customHeight="false" outlineLevel="0" collapsed="false">
      <c r="A9" s="52" t="s">
        <v>40</v>
      </c>
    </row>
    <row r="10" customFormat="false" ht="14.25" hidden="false" customHeight="false" outlineLevel="0" collapsed="false">
      <c r="A10" s="52" t="s">
        <v>42</v>
      </c>
    </row>
    <row r="11" customFormat="false" ht="14.25" hidden="false" customHeight="false" outlineLevel="0" collapsed="false">
      <c r="A11" s="52" t="s">
        <v>48</v>
      </c>
    </row>
    <row r="12" customFormat="false" ht="14.25" hidden="false" customHeight="false" outlineLevel="0" collapsed="false">
      <c r="A12" s="52" t="s">
        <v>220</v>
      </c>
    </row>
    <row r="14" customFormat="false" ht="14.25" hidden="false" customHeight="false" outlineLevel="0" collapsed="false">
      <c r="A14" s="54" t="s">
        <v>221</v>
      </c>
    </row>
    <row r="15" customFormat="false" ht="14.25" hidden="false" customHeight="false" outlineLevel="0" collapsed="false">
      <c r="A15" s="52" t="s">
        <v>37</v>
      </c>
    </row>
    <row r="16" customFormat="false" ht="14.25" hidden="false" customHeight="false" outlineLevel="0" collapsed="false">
      <c r="A16" s="52" t="s">
        <v>41</v>
      </c>
    </row>
    <row r="17" customFormat="false" ht="14.25" hidden="false" customHeight="false" outlineLevel="0" collapsed="false">
      <c r="A17" s="52" t="s">
        <v>222</v>
      </c>
    </row>
    <row r="18" customFormat="false" ht="14.25" hidden="false" customHeight="false" outlineLevel="0" collapsed="false">
      <c r="A18" s="52" t="s">
        <v>43</v>
      </c>
    </row>
    <row r="19" customFormat="false" ht="14.25" hidden="false" customHeight="false" outlineLevel="0" collapsed="false">
      <c r="A19" s="52" t="s">
        <v>49</v>
      </c>
    </row>
    <row r="21" customFormat="false" ht="14.25" hidden="false" customHeight="false" outlineLevel="0" collapsed="false">
      <c r="A21" s="54" t="s">
        <v>223</v>
      </c>
    </row>
    <row r="22" customFormat="false" ht="14.25" hidden="false" customHeight="false" outlineLevel="0" collapsed="false">
      <c r="A22" s="52" t="s">
        <v>38</v>
      </c>
    </row>
    <row r="23" customFormat="false" ht="14.25" hidden="false" customHeight="false" outlineLevel="0" collapsed="false">
      <c r="A23" s="52" t="s">
        <v>46</v>
      </c>
    </row>
    <row r="25" customFormat="false" ht="14.25" hidden="false" customHeight="false" outlineLevel="0" collapsed="false">
      <c r="A25" s="54" t="s">
        <v>54</v>
      </c>
    </row>
    <row r="26" customFormat="false" ht="14.25" hidden="false" customHeight="false" outlineLevel="0" collapsed="false">
      <c r="A26" s="52" t="s">
        <v>56</v>
      </c>
    </row>
    <row r="27" customFormat="false" ht="14.25" hidden="false" customHeight="false" outlineLevel="0" collapsed="false">
      <c r="A27" s="52" t="s">
        <v>224</v>
      </c>
    </row>
    <row r="28" customFormat="false" ht="14.25" hidden="false" customHeight="false" outlineLevel="0" collapsed="false">
      <c r="A28" s="52" t="s">
        <v>57</v>
      </c>
    </row>
    <row r="30" customFormat="false" ht="14.25" hidden="false" customHeight="false" outlineLevel="0" collapsed="false">
      <c r="A30" s="54" t="s">
        <v>34</v>
      </c>
    </row>
    <row r="31" customFormat="false" ht="14.25" hidden="false" customHeight="false" outlineLevel="0" collapsed="false">
      <c r="A31" s="52" t="s">
        <v>39</v>
      </c>
    </row>
    <row r="32" customFormat="false" ht="14.25" hidden="false" customHeight="false" outlineLevel="0" collapsed="false">
      <c r="A32" s="52" t="s">
        <v>44</v>
      </c>
    </row>
    <row r="34" customFormat="false" ht="14.25" hidden="false" customHeight="false" outlineLevel="0" collapsed="false">
      <c r="A34" s="54" t="s">
        <v>100</v>
      </c>
    </row>
    <row r="35" customFormat="false" ht="14.25" hidden="false" customHeight="false" outlineLevel="0" collapsed="false">
      <c r="A35" s="52" t="s">
        <v>106</v>
      </c>
    </row>
    <row r="36" customFormat="false" ht="14.25" hidden="false" customHeight="false" outlineLevel="0" collapsed="false">
      <c r="A36" s="52" t="s">
        <v>225</v>
      </c>
    </row>
    <row r="37" customFormat="false" ht="14.25" hidden="false" customHeight="false" outlineLevel="0" collapsed="false">
      <c r="A37" s="52" t="s">
        <v>109</v>
      </c>
    </row>
    <row r="39" customFormat="false" ht="14.25" hidden="false" customHeight="false" outlineLevel="0" collapsed="false">
      <c r="A39" s="54" t="s">
        <v>2</v>
      </c>
    </row>
    <row r="40" customFormat="false" ht="14.25" hidden="false" customHeight="false" outlineLevel="0" collapsed="false">
      <c r="A40" s="52" t="s">
        <v>226</v>
      </c>
    </row>
    <row r="41" customFormat="false" ht="14.25" hidden="false" customHeight="false" outlineLevel="0" collapsed="false">
      <c r="A41" s="52" t="s">
        <v>227</v>
      </c>
    </row>
    <row r="42" customFormat="false" ht="14.25" hidden="false" customHeight="false" outlineLevel="0" collapsed="false">
      <c r="A42" s="52" t="s">
        <v>3</v>
      </c>
    </row>
    <row r="43" customFormat="false" ht="14.25" hidden="false" customHeight="false" outlineLevel="0" collapsed="false">
      <c r="A43" s="52" t="s">
        <v>228</v>
      </c>
    </row>
    <row r="44" customFormat="false" ht="14.25" hidden="false" customHeight="false" outlineLevel="0" collapsed="false">
      <c r="A44" s="52" t="s">
        <v>229</v>
      </c>
    </row>
    <row r="45" customFormat="false" ht="14.25" hidden="false" customHeight="false" outlineLevel="0" collapsed="false">
      <c r="A45" s="52" t="s">
        <v>230</v>
      </c>
    </row>
    <row r="46" customFormat="false" ht="14.25" hidden="false" customHeight="false" outlineLevel="0" collapsed="false">
      <c r="A46" s="52" t="s">
        <v>231</v>
      </c>
    </row>
    <row r="47" customFormat="false" ht="14.25" hidden="false" customHeight="false" outlineLevel="0" collapsed="false">
      <c r="A47" s="52" t="s">
        <v>232</v>
      </c>
    </row>
    <row r="48" customFormat="false" ht="14.25" hidden="false" customHeight="false" outlineLevel="0" collapsed="false">
      <c r="A48" s="52" t="s">
        <v>233</v>
      </c>
    </row>
    <row r="49" customFormat="false" ht="14.25" hidden="false" customHeight="false" outlineLevel="0" collapsed="false">
      <c r="A49" s="52" t="s">
        <v>234</v>
      </c>
    </row>
    <row r="50" customFormat="false" ht="14.25" hidden="false" customHeight="false" outlineLevel="0" collapsed="false">
      <c r="A50" s="52" t="s">
        <v>235</v>
      </c>
    </row>
    <row r="51" customFormat="false" ht="14.25" hidden="false" customHeight="false" outlineLevel="0" collapsed="false">
      <c r="A51" s="52" t="s">
        <v>236</v>
      </c>
    </row>
    <row r="52" customFormat="false" ht="14.25" hidden="false" customHeight="false" outlineLevel="0" collapsed="false">
      <c r="A52" s="52" t="s">
        <v>237</v>
      </c>
    </row>
    <row r="53" customFormat="false" ht="14.25" hidden="false" customHeight="false" outlineLevel="0" collapsed="false">
      <c r="A53" s="52" t="s">
        <v>238</v>
      </c>
    </row>
    <row r="54" customFormat="false" ht="14.25" hidden="false" customHeight="false" outlineLevel="0" collapsed="false">
      <c r="A54" s="52" t="s">
        <v>239</v>
      </c>
    </row>
    <row r="55" customFormat="false" ht="14.25" hidden="false" customHeight="false" outlineLevel="0" collapsed="false">
      <c r="A55" s="52" t="s">
        <v>240</v>
      </c>
    </row>
    <row r="56" customFormat="false" ht="14.25" hidden="false" customHeight="false" outlineLevel="0" collapsed="false">
      <c r="A56" s="52" t="s">
        <v>241</v>
      </c>
    </row>
    <row r="57" customFormat="false" ht="14.25" hidden="false" customHeight="false" outlineLevel="0" collapsed="false">
      <c r="A57" s="52" t="s">
        <v>242</v>
      </c>
    </row>
    <row r="58" customFormat="false" ht="14.25" hidden="false" customHeight="false" outlineLevel="0" collapsed="false">
      <c r="A58" s="52" t="s">
        <v>243</v>
      </c>
    </row>
    <row r="59" customFormat="false" ht="14.25" hidden="false" customHeight="false" outlineLevel="0" collapsed="false">
      <c r="A59" s="52" t="s">
        <v>244</v>
      </c>
    </row>
    <row r="60" customFormat="false" ht="14.25" hidden="false" customHeight="false" outlineLevel="0" collapsed="false">
      <c r="A60" s="52" t="s">
        <v>245</v>
      </c>
    </row>
    <row r="61" customFormat="false" ht="14.25" hidden="false" customHeight="false" outlineLevel="0" collapsed="false">
      <c r="A61" s="52" t="s">
        <v>246</v>
      </c>
    </row>
    <row r="62" customFormat="false" ht="14.25" hidden="false" customHeight="false" outlineLevel="0" collapsed="false">
      <c r="A62" s="52" t="s">
        <v>247</v>
      </c>
    </row>
    <row r="63" customFormat="false" ht="14.25" hidden="false" customHeight="false" outlineLevel="0" collapsed="false">
      <c r="A63" s="52" t="s">
        <v>248</v>
      </c>
    </row>
    <row r="64" customFormat="false" ht="14.25" hidden="false" customHeight="false" outlineLevel="0" collapsed="false">
      <c r="A64" s="52" t="s">
        <v>249</v>
      </c>
    </row>
    <row r="65" customFormat="false" ht="14.25" hidden="false" customHeight="false" outlineLevel="0" collapsed="false">
      <c r="A65" s="52" t="s">
        <v>250</v>
      </c>
    </row>
    <row r="66" customFormat="false" ht="14.25" hidden="false" customHeight="false" outlineLevel="0" collapsed="false">
      <c r="A66" s="52" t="s">
        <v>251</v>
      </c>
    </row>
    <row r="67" customFormat="false" ht="14.25" hidden="false" customHeight="false" outlineLevel="0" collapsed="false">
      <c r="A67" s="52" t="s">
        <v>252</v>
      </c>
    </row>
    <row r="68" customFormat="false" ht="14.25" hidden="false" customHeight="false" outlineLevel="0" collapsed="false">
      <c r="A68" s="52" t="s">
        <v>253</v>
      </c>
    </row>
    <row r="69" customFormat="false" ht="14.25" hidden="false" customHeight="false" outlineLevel="0" collapsed="false">
      <c r="A69" s="52" t="s">
        <v>254</v>
      </c>
    </row>
    <row r="70" customFormat="false" ht="14.25" hidden="false" customHeight="false" outlineLevel="0" collapsed="false">
      <c r="A70" s="52" t="s">
        <v>255</v>
      </c>
    </row>
    <row r="71" customFormat="false" ht="14.25" hidden="false" customHeight="false" outlineLevel="0" collapsed="false">
      <c r="A71" s="52" t="s">
        <v>256</v>
      </c>
    </row>
    <row r="72" customFormat="false" ht="14.25" hidden="false" customHeight="false" outlineLevel="0" collapsed="false">
      <c r="A72" s="52" t="s">
        <v>257</v>
      </c>
    </row>
    <row r="73" customFormat="false" ht="14.25" hidden="false" customHeight="false" outlineLevel="0" collapsed="false">
      <c r="A73" s="52" t="s">
        <v>258</v>
      </c>
    </row>
    <row r="74" customFormat="false" ht="14.25" hidden="false" customHeight="false" outlineLevel="0" collapsed="false">
      <c r="A74" s="52" t="s">
        <v>259</v>
      </c>
    </row>
    <row r="75" customFormat="false" ht="14.25" hidden="false" customHeight="false" outlineLevel="0" collapsed="false">
      <c r="A75" s="52" t="s">
        <v>260</v>
      </c>
    </row>
    <row r="76" customFormat="false" ht="14.25" hidden="false" customHeight="false" outlineLevel="0" collapsed="false">
      <c r="A76" s="52" t="s">
        <v>261</v>
      </c>
    </row>
    <row r="77" customFormat="false" ht="14.25" hidden="false" customHeight="false" outlineLevel="0" collapsed="false">
      <c r="A77" s="52" t="s">
        <v>262</v>
      </c>
    </row>
    <row r="78" customFormat="false" ht="14.25" hidden="false" customHeight="false" outlineLevel="0" collapsed="false">
      <c r="A78" s="52" t="s">
        <v>263</v>
      </c>
    </row>
    <row r="79" customFormat="false" ht="14.25" hidden="false" customHeight="false" outlineLevel="0" collapsed="false">
      <c r="A79" s="52" t="s">
        <v>264</v>
      </c>
    </row>
    <row r="80" customFormat="false" ht="14.25" hidden="false" customHeight="false" outlineLevel="0" collapsed="false">
      <c r="A80" s="52" t="s">
        <v>265</v>
      </c>
    </row>
    <row r="81" customFormat="false" ht="14.25" hidden="false" customHeight="false" outlineLevel="0" collapsed="false">
      <c r="A81" s="52" t="s">
        <v>266</v>
      </c>
    </row>
    <row r="82" customFormat="false" ht="14.25" hidden="false" customHeight="false" outlineLevel="0" collapsed="false">
      <c r="A82" s="52" t="s">
        <v>267</v>
      </c>
    </row>
    <row r="83" customFormat="false" ht="14.25" hidden="false" customHeight="false" outlineLevel="0" collapsed="false">
      <c r="A83" s="52" t="s">
        <v>268</v>
      </c>
    </row>
    <row r="84" customFormat="false" ht="14.25" hidden="false" customHeight="false" outlineLevel="0" collapsed="false">
      <c r="A84" s="52" t="s">
        <v>269</v>
      </c>
    </row>
    <row r="85" customFormat="false" ht="14.25" hidden="false" customHeight="false" outlineLevel="0" collapsed="false">
      <c r="A85" s="52" t="s">
        <v>270</v>
      </c>
    </row>
    <row r="86" customFormat="false" ht="14.25" hidden="false" customHeight="false" outlineLevel="0" collapsed="false">
      <c r="A86" s="52" t="s">
        <v>271</v>
      </c>
    </row>
    <row r="87" customFormat="false" ht="14.25" hidden="false" customHeight="false" outlineLevel="0" collapsed="false">
      <c r="A87" s="52" t="s">
        <v>272</v>
      </c>
    </row>
    <row r="88" customFormat="false" ht="14.25" hidden="false" customHeight="false" outlineLevel="0" collapsed="false">
      <c r="A88" s="52" t="s">
        <v>273</v>
      </c>
    </row>
    <row r="89" customFormat="false" ht="14.25" hidden="false" customHeight="false" outlineLevel="0" collapsed="false">
      <c r="A89" s="52" t="s">
        <v>274</v>
      </c>
    </row>
    <row r="90" customFormat="false" ht="14.25" hidden="false" customHeight="false" outlineLevel="0" collapsed="false">
      <c r="A90" s="52" t="s">
        <v>275</v>
      </c>
    </row>
    <row r="91" customFormat="false" ht="14.25" hidden="false" customHeight="false" outlineLevel="0" collapsed="false">
      <c r="A91" s="52" t="s">
        <v>276</v>
      </c>
    </row>
    <row r="92" customFormat="false" ht="14.25" hidden="false" customHeight="false" outlineLevel="0" collapsed="false">
      <c r="A92" s="52" t="s">
        <v>277</v>
      </c>
    </row>
    <row r="93" customFormat="false" ht="14.25" hidden="false" customHeight="false" outlineLevel="0" collapsed="false">
      <c r="A93" s="52" t="s">
        <v>278</v>
      </c>
    </row>
    <row r="94" customFormat="false" ht="14.25" hidden="false" customHeight="false" outlineLevel="0" collapsed="false">
      <c r="A94" s="52" t="s">
        <v>279</v>
      </c>
    </row>
    <row r="95" customFormat="false" ht="14.25" hidden="false" customHeight="false" outlineLevel="0" collapsed="false">
      <c r="A95" s="52" t="s">
        <v>280</v>
      </c>
    </row>
    <row r="96" customFormat="false" ht="14.25" hidden="false" customHeight="false" outlineLevel="0" collapsed="false">
      <c r="A96" s="52" t="s">
        <v>281</v>
      </c>
    </row>
    <row r="97" customFormat="false" ht="14.25" hidden="false" customHeight="false" outlineLevel="0" collapsed="false">
      <c r="A97" s="52" t="s">
        <v>282</v>
      </c>
    </row>
    <row r="98" customFormat="false" ht="14.25" hidden="false" customHeight="false" outlineLevel="0" collapsed="false">
      <c r="A98" s="52" t="s">
        <v>283</v>
      </c>
    </row>
    <row r="99" customFormat="false" ht="14.25" hidden="false" customHeight="false" outlineLevel="0" collapsed="false">
      <c r="A99" s="52" t="s">
        <v>284</v>
      </c>
    </row>
    <row r="100" customFormat="false" ht="14.25" hidden="false" customHeight="false" outlineLevel="0" collapsed="false">
      <c r="A100" s="52" t="s">
        <v>285</v>
      </c>
    </row>
    <row r="101" customFormat="false" ht="14.25" hidden="false" customHeight="false" outlineLevel="0" collapsed="false">
      <c r="A101" s="52" t="s">
        <v>286</v>
      </c>
    </row>
    <row r="102" customFormat="false" ht="14.25" hidden="false" customHeight="false" outlineLevel="0" collapsed="false">
      <c r="A102" s="52" t="s">
        <v>287</v>
      </c>
    </row>
    <row r="103" customFormat="false" ht="14.25" hidden="false" customHeight="false" outlineLevel="0" collapsed="false">
      <c r="A103" s="52" t="s">
        <v>288</v>
      </c>
    </row>
    <row r="104" customFormat="false" ht="14.25" hidden="false" customHeight="false" outlineLevel="0" collapsed="false">
      <c r="A104" s="52" t="s">
        <v>289</v>
      </c>
    </row>
    <row r="105" customFormat="false" ht="14.25" hidden="false" customHeight="false" outlineLevel="0" collapsed="false">
      <c r="A105" s="52" t="s">
        <v>290</v>
      </c>
    </row>
    <row r="106" customFormat="false" ht="14.25" hidden="false" customHeight="false" outlineLevel="0" collapsed="false">
      <c r="A106" s="52" t="s">
        <v>291</v>
      </c>
    </row>
    <row r="107" customFormat="false" ht="14.25" hidden="false" customHeight="false" outlineLevel="0" collapsed="false">
      <c r="A107" s="52" t="s">
        <v>292</v>
      </c>
    </row>
    <row r="108" customFormat="false" ht="14.25" hidden="false" customHeight="false" outlineLevel="0" collapsed="false">
      <c r="A108" s="52" t="s">
        <v>293</v>
      </c>
    </row>
    <row r="109" customFormat="false" ht="14.25" hidden="false" customHeight="false" outlineLevel="0" collapsed="false">
      <c r="A109" s="52" t="s">
        <v>294</v>
      </c>
    </row>
    <row r="110" customFormat="false" ht="14.25" hidden="false" customHeight="false" outlineLevel="0" collapsed="false">
      <c r="A110" s="52" t="s">
        <v>295</v>
      </c>
    </row>
    <row r="111" customFormat="false" ht="14.25" hidden="false" customHeight="false" outlineLevel="0" collapsed="false">
      <c r="A111" s="52" t="s">
        <v>296</v>
      </c>
    </row>
    <row r="112" customFormat="false" ht="14.25" hidden="false" customHeight="false" outlineLevel="0" collapsed="false">
      <c r="A112" s="52" t="s">
        <v>297</v>
      </c>
    </row>
    <row r="113" customFormat="false" ht="14.25" hidden="false" customHeight="false" outlineLevel="0" collapsed="false">
      <c r="A113" s="52" t="s">
        <v>298</v>
      </c>
    </row>
    <row r="114" customFormat="false" ht="14.25" hidden="false" customHeight="false" outlineLevel="0" collapsed="false">
      <c r="A114" s="52" t="s">
        <v>299</v>
      </c>
    </row>
    <row r="115" customFormat="false" ht="14.25" hidden="false" customHeight="false" outlineLevel="0" collapsed="false">
      <c r="A115" s="52" t="s">
        <v>300</v>
      </c>
    </row>
    <row r="116" customFormat="false" ht="14.25" hidden="false" customHeight="false" outlineLevel="0" collapsed="false">
      <c r="A116" s="52" t="s">
        <v>301</v>
      </c>
    </row>
    <row r="117" customFormat="false" ht="14.25" hidden="false" customHeight="false" outlineLevel="0" collapsed="false">
      <c r="A117" s="52" t="s">
        <v>302</v>
      </c>
    </row>
    <row r="118" customFormat="false" ht="14.25" hidden="false" customHeight="false" outlineLevel="0" collapsed="false">
      <c r="A118" s="52" t="s">
        <v>303</v>
      </c>
    </row>
    <row r="121" customFormat="false" ht="14.25" hidden="false" customHeight="false" outlineLevel="0" collapsed="false">
      <c r="A121" s="54" t="s">
        <v>96</v>
      </c>
    </row>
    <row r="122" customFormat="false" ht="14.25" hidden="false" customHeight="false" outlineLevel="0" collapsed="false">
      <c r="A122" s="52" t="s">
        <v>304</v>
      </c>
    </row>
    <row r="123" customFormat="false" ht="14.25" hidden="false" customHeight="false" outlineLevel="0" collapsed="false">
      <c r="A123" s="52" t="s">
        <v>305</v>
      </c>
    </row>
    <row r="124" customFormat="false" ht="14.25" hidden="false" customHeight="false" outlineLevel="0" collapsed="false">
      <c r="A124" s="52" t="s">
        <v>306</v>
      </c>
    </row>
    <row r="125" customFormat="false" ht="14.25" hidden="false" customHeight="false" outlineLevel="0" collapsed="false">
      <c r="A125" s="52" t="s">
        <v>307</v>
      </c>
    </row>
    <row r="126" customFormat="false" ht="14.25" hidden="false" customHeight="false" outlineLevel="0" collapsed="false">
      <c r="A126" s="52" t="s">
        <v>308</v>
      </c>
    </row>
    <row r="127" customFormat="false" ht="14.25" hidden="false" customHeight="false" outlineLevel="0" collapsed="false">
      <c r="A127" s="52" t="s">
        <v>309</v>
      </c>
    </row>
    <row r="128" customFormat="false" ht="14.25" hidden="false" customHeight="false" outlineLevel="0" collapsed="false">
      <c r="A128" s="52" t="s">
        <v>105</v>
      </c>
    </row>
    <row r="129" customFormat="false" ht="14.25" hidden="false" customHeight="false" outlineLevel="0" collapsed="false">
      <c r="A129" s="52" t="s">
        <v>310</v>
      </c>
    </row>
    <row r="130" customFormat="false" ht="14.25" hidden="false" customHeight="false" outlineLevel="0" collapsed="false">
      <c r="A130" s="52" t="s">
        <v>311</v>
      </c>
    </row>
    <row r="131" customFormat="false" ht="14.25" hidden="false" customHeight="false" outlineLevel="0" collapsed="false">
      <c r="A131" s="52" t="s">
        <v>312</v>
      </c>
    </row>
    <row r="132" customFormat="false" ht="14.25" hidden="false" customHeight="false" outlineLevel="0" collapsed="false">
      <c r="A132" s="52" t="s">
        <v>313</v>
      </c>
    </row>
    <row r="133" customFormat="false" ht="14.25" hidden="false" customHeight="false" outlineLevel="0" collapsed="false">
      <c r="A133" s="52" t="s">
        <v>314</v>
      </c>
    </row>
    <row r="134" customFormat="false" ht="14.25" hidden="false" customHeight="false" outlineLevel="0" collapsed="false">
      <c r="A134" s="52" t="s">
        <v>315</v>
      </c>
    </row>
    <row r="135" customFormat="false" ht="14.25" hidden="false" customHeight="false" outlineLevel="0" collapsed="false">
      <c r="A135" s="52" t="s">
        <v>316</v>
      </c>
    </row>
    <row r="136" customFormat="false" ht="14.25" hidden="false" customHeight="false" outlineLevel="0" collapsed="false">
      <c r="A136" s="52" t="s">
        <v>317</v>
      </c>
    </row>
    <row r="137" customFormat="false" ht="14.25" hidden="false" customHeight="false" outlineLevel="0" collapsed="false">
      <c r="A137" s="52" t="s">
        <v>318</v>
      </c>
    </row>
    <row r="138" customFormat="false" ht="14.25" hidden="false" customHeight="false" outlineLevel="0" collapsed="false">
      <c r="A138" s="52" t="s">
        <v>319</v>
      </c>
    </row>
    <row r="139" customFormat="false" ht="14.25" hidden="false" customHeight="false" outlineLevel="0" collapsed="false">
      <c r="A139" s="52" t="s">
        <v>320</v>
      </c>
    </row>
    <row r="140" customFormat="false" ht="14.25" hidden="false" customHeight="false" outlineLevel="0" collapsed="false">
      <c r="A140" s="52" t="s">
        <v>57</v>
      </c>
    </row>
  </sheetData>
  <sheetProtection sheet="true"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Q20" activeCellId="0" sqref="Q20"/>
    </sheetView>
  </sheetViews>
  <sheetFormatPr defaultColWidth="8.70703125" defaultRowHeight="13.8" zeroHeight="false" outlineLevelRow="0" outlineLevelCol="0"/>
  <cols>
    <col collapsed="false" customWidth="true" hidden="false" outlineLevel="0" max="1" min="1" style="1" width="17.45"/>
    <col collapsed="false" customWidth="true" hidden="false" outlineLevel="0" max="2" min="2" style="1" width="28.45"/>
    <col collapsed="false" customWidth="true" hidden="false" outlineLevel="0" max="3" min="3" style="1" width="16.36"/>
    <col collapsed="false" customWidth="true" hidden="false" outlineLevel="0" max="4" min="4" style="1" width="20.37"/>
    <col collapsed="false" customWidth="true" hidden="false" outlineLevel="0" max="5" min="5" style="1" width="7"/>
  </cols>
  <sheetData>
    <row r="1" s="18" customFormat="true" ht="102" hidden="false" customHeight="true" outlineLevel="0" collapsed="false">
      <c r="A1" s="14" t="s">
        <v>2</v>
      </c>
      <c r="B1" s="14" t="s">
        <v>18</v>
      </c>
      <c r="C1" s="15" t="s">
        <v>19</v>
      </c>
      <c r="D1" s="15" t="s">
        <v>20</v>
      </c>
      <c r="E1" s="16"/>
      <c r="F1" s="17" t="s">
        <v>21</v>
      </c>
      <c r="G1" s="17" t="s">
        <v>22</v>
      </c>
      <c r="H1" s="17" t="s">
        <v>23</v>
      </c>
    </row>
    <row r="2" customFormat="false" ht="14.15" hidden="false" customHeight="false" outlineLevel="0" collapsed="false">
      <c r="A2" s="19" t="str">
        <f aca="false">IF(Kontaktandmed!$B$4=0,"",Kontaktandmed!$B$4)</f>
        <v>Antsla vald</v>
      </c>
      <c r="B2" s="19" t="s">
        <v>24</v>
      </c>
      <c r="C2" s="20" t="n">
        <f aca="false">SUM(C3:C7)</f>
        <v>30</v>
      </c>
      <c r="D2" s="20" t="n">
        <f aca="false">SUM(D3:D7)</f>
        <v>28.1</v>
      </c>
      <c r="E2" s="3"/>
      <c r="F2" s="21" t="n">
        <f aca="false">SUM(C3:C7)-COUNTIF('2. Personalistatistika'!C2:C3998,"&gt; ")</f>
        <v>0</v>
      </c>
      <c r="G2" s="21" t="n">
        <f aca="false">SUM(D3:D7)-SUM('2. Personalistatistika'!E2:E3998)</f>
        <v>-1.9</v>
      </c>
      <c r="H2" s="21" t="n">
        <f aca="false">SUM(C3:C7)-SUM(D3:D7)</f>
        <v>1.9</v>
      </c>
    </row>
    <row r="3" customFormat="false" ht="13.8" hidden="false" customHeight="false" outlineLevel="0" collapsed="false">
      <c r="A3" s="19" t="str">
        <f aca="false">IF(Kontaktandmed!$B$4=0,"",Kontaktandmed!$B$4)</f>
        <v>Antsla vald</v>
      </c>
      <c r="B3" s="22" t="s">
        <v>25</v>
      </c>
      <c r="C3" s="23" t="n">
        <v>1</v>
      </c>
      <c r="D3" s="23" t="n">
        <v>1</v>
      </c>
      <c r="E3" s="24" t="str">
        <f aca="false">IF(C3&lt;D3,"Palun vaadake andmed üle. Keskmine isikute arv peaks olema suurem kui keskmine koormuste arv.","")</f>
        <v/>
      </c>
      <c r="F3" s="3"/>
      <c r="G3" s="3"/>
      <c r="H3" s="3"/>
    </row>
    <row r="4" customFormat="false" ht="13.8" hidden="false" customHeight="false" outlineLevel="0" collapsed="false">
      <c r="A4" s="19" t="str">
        <f aca="false">IF(Kontaktandmed!$B$4=0,"",Kontaktandmed!$B$4)</f>
        <v>Antsla vald</v>
      </c>
      <c r="B4" s="22" t="s">
        <v>26</v>
      </c>
      <c r="C4" s="23" t="n">
        <v>1</v>
      </c>
      <c r="D4" s="23" t="n">
        <v>1</v>
      </c>
      <c r="E4" s="24" t="str">
        <f aca="false">IF(C4&lt;D4,"Palun vaadake andmed üle. Keskmine isikute arv peaks olema suurem kui keskmine koormuste arv.","")</f>
        <v/>
      </c>
      <c r="F4" s="3"/>
      <c r="G4" s="3"/>
      <c r="H4" s="3"/>
    </row>
    <row r="5" customFormat="false" ht="13.8" hidden="false" customHeight="false" outlineLevel="0" collapsed="false">
      <c r="A5" s="19" t="str">
        <f aca="false">IF(Kontaktandmed!$B$4=0,"",Kontaktandmed!$B$4)</f>
        <v>Antsla vald</v>
      </c>
      <c r="B5" s="22" t="s">
        <v>27</v>
      </c>
      <c r="C5" s="23"/>
      <c r="D5" s="23"/>
      <c r="E5" s="24" t="str">
        <f aca="false">IF(C5&lt;D5,"Palun vaadake andmed üle. Keskmine isikute arv peaks olema suurem kui keskmine koormuste arv.","")</f>
        <v/>
      </c>
      <c r="F5" s="3"/>
      <c r="G5" s="3"/>
      <c r="H5" s="3"/>
    </row>
    <row r="6" customFormat="false" ht="13.8" hidden="false" customHeight="false" outlineLevel="0" collapsed="false">
      <c r="A6" s="19" t="str">
        <f aca="false">IF(Kontaktandmed!$B$4=0,"",Kontaktandmed!$B$4)</f>
        <v>Antsla vald</v>
      </c>
      <c r="B6" s="22" t="s">
        <v>28</v>
      </c>
      <c r="C6" s="23" t="n">
        <v>11</v>
      </c>
      <c r="D6" s="23" t="n">
        <v>10.2</v>
      </c>
      <c r="E6" s="24" t="str">
        <f aca="false">IF(C6&lt;D6,"Palun vaadake andmed üle. Keskmine isikute arv peaks olema suurem kui keskmine koormuste arv.","")</f>
        <v/>
      </c>
      <c r="F6" s="3"/>
      <c r="G6" s="3"/>
      <c r="H6" s="3"/>
    </row>
    <row r="7" customFormat="false" ht="13.8" hidden="false" customHeight="false" outlineLevel="0" collapsed="false">
      <c r="A7" s="19" t="str">
        <f aca="false">IF(Kontaktandmed!$B$4=0,"",Kontaktandmed!$B$4)</f>
        <v>Antsla vald</v>
      </c>
      <c r="B7" s="22" t="s">
        <v>29</v>
      </c>
      <c r="C7" s="23" t="n">
        <v>17</v>
      </c>
      <c r="D7" s="23" t="n">
        <v>15.9</v>
      </c>
      <c r="E7" s="24" t="str">
        <f aca="false">IF(C7&lt;D7,"Palun vaadake andmed üle. Keskmine isikute arv peaks olema suurem kui keskmine koormuste arv.","")</f>
        <v/>
      </c>
      <c r="F7" s="3"/>
      <c r="G7" s="3"/>
      <c r="H7" s="3"/>
    </row>
  </sheetData>
  <conditionalFormatting sqref="H2">
    <cfRule type="cellIs" priority="2" operator="notBetween" aboveAverage="0" equalAverage="0" bottom="0" percent="0" rank="0" text="" dxfId="0">
      <formula>-1.99</formula>
      <formula>1.99</formula>
    </cfRule>
  </conditionalFormatting>
  <conditionalFormatting sqref="F2:G2">
    <cfRule type="cellIs" priority="3" operator="notBetween" aboveAverage="0" equalAverage="0" bottom="0" percent="0" rank="0" text="" dxfId="1">
      <formula>-9</formula>
      <formula>9</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3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L16" activeCellId="0" sqref="L16"/>
    </sheetView>
  </sheetViews>
  <sheetFormatPr defaultColWidth="8.70703125" defaultRowHeight="12.8" zeroHeight="false" outlineLevelRow="0" outlineLevelCol="0"/>
  <cols>
    <col collapsed="false" customWidth="true" hidden="false" outlineLevel="0" max="1" min="1" style="25" width="16.45"/>
    <col collapsed="false" customWidth="true" hidden="false" outlineLevel="0" max="2" min="2" style="25" width="16.36"/>
    <col collapsed="false" customWidth="true" hidden="false" outlineLevel="0" max="3" min="3" style="25" width="25.45"/>
    <col collapsed="false" customWidth="true" hidden="false" outlineLevel="0" max="4" min="4" style="25" width="15.45"/>
    <col collapsed="false" customWidth="true" hidden="false" outlineLevel="0" max="6" min="5" style="25" width="8.63"/>
    <col collapsed="false" customWidth="true" hidden="false" outlineLevel="0" max="7" min="7" style="25" width="6.62"/>
    <col collapsed="false" customWidth="true" hidden="false" outlineLevel="0" max="8" min="8" style="25" width="36.86"/>
    <col collapsed="false" customWidth="true" hidden="false" outlineLevel="0" max="9" min="9" style="25" width="4.17"/>
  </cols>
  <sheetData>
    <row r="1" customFormat="false" ht="115.5" hidden="false" customHeight="true" outlineLevel="0" collapsed="false">
      <c r="A1" s="15" t="s">
        <v>2</v>
      </c>
      <c r="B1" s="15" t="s">
        <v>30</v>
      </c>
      <c r="C1" s="15" t="s">
        <v>18</v>
      </c>
      <c r="D1" s="15" t="s">
        <v>31</v>
      </c>
      <c r="E1" s="15" t="s">
        <v>32</v>
      </c>
      <c r="F1" s="15" t="s">
        <v>33</v>
      </c>
      <c r="G1" s="15" t="s">
        <v>34</v>
      </c>
      <c r="H1" s="15" t="s">
        <v>35</v>
      </c>
    </row>
    <row r="2" customFormat="false" ht="12.8" hidden="false" customHeight="false" outlineLevel="0" collapsed="false">
      <c r="A2" s="16" t="str">
        <f aca="false">IF(Kontaktandmed!$B$4=0,"",Kontaktandmed!$B$4)</f>
        <v>Antsla vald</v>
      </c>
      <c r="B2" s="16" t="s">
        <v>36</v>
      </c>
      <c r="C2" s="16" t="s">
        <v>37</v>
      </c>
      <c r="D2" s="16" t="s">
        <v>38</v>
      </c>
      <c r="E2" s="16" t="n">
        <v>1</v>
      </c>
      <c r="F2" s="16" t="n">
        <v>36</v>
      </c>
      <c r="G2" s="16" t="s">
        <v>39</v>
      </c>
      <c r="H2" s="16" t="s">
        <v>40</v>
      </c>
    </row>
    <row r="3" customFormat="false" ht="12.8" hidden="false" customHeight="false" outlineLevel="0" collapsed="false">
      <c r="A3" s="16" t="str">
        <f aca="false">IF(Kontaktandmed!$B$4=0,"",Kontaktandmed!$B$4)</f>
        <v>Antsla vald</v>
      </c>
      <c r="B3" s="16" t="s">
        <v>36</v>
      </c>
      <c r="C3" s="16" t="s">
        <v>41</v>
      </c>
      <c r="D3" s="16" t="s">
        <v>38</v>
      </c>
      <c r="E3" s="16" t="n">
        <v>1</v>
      </c>
      <c r="F3" s="16" t="n">
        <v>55</v>
      </c>
      <c r="G3" s="16" t="s">
        <v>39</v>
      </c>
      <c r="H3" s="16" t="s">
        <v>42</v>
      </c>
    </row>
    <row r="4" customFormat="false" ht="13.8" hidden="false" customHeight="false" outlineLevel="0" collapsed="false">
      <c r="A4" s="16" t="str">
        <f aca="false">IF(Kontaktandmed!$B$4=0,"",Kontaktandmed!$B$4)</f>
        <v>Antsla vald</v>
      </c>
      <c r="B4" s="16" t="s">
        <v>36</v>
      </c>
      <c r="C4" s="16" t="s">
        <v>43</v>
      </c>
      <c r="D4" s="16" t="s">
        <v>38</v>
      </c>
      <c r="E4" s="16" t="n">
        <v>1</v>
      </c>
      <c r="F4" s="16" t="n">
        <v>60</v>
      </c>
      <c r="G4" s="16" t="s">
        <v>44</v>
      </c>
      <c r="H4" s="16" t="s">
        <v>45</v>
      </c>
      <c r="J4" s="1"/>
    </row>
    <row r="5" customFormat="false" ht="13.8" hidden="false" customHeight="false" outlineLevel="0" collapsed="false">
      <c r="A5" s="16" t="str">
        <f aca="false">IF(Kontaktandmed!$B$4=0,"",Kontaktandmed!$B$4)</f>
        <v>Antsla vald</v>
      </c>
      <c r="B5" s="16" t="s">
        <v>36</v>
      </c>
      <c r="C5" s="16" t="s">
        <v>43</v>
      </c>
      <c r="D5" s="16" t="s">
        <v>38</v>
      </c>
      <c r="E5" s="16" t="n">
        <v>1</v>
      </c>
      <c r="F5" s="16" t="n">
        <v>59</v>
      </c>
      <c r="G5" s="16" t="s">
        <v>44</v>
      </c>
      <c r="H5" s="16" t="s">
        <v>42</v>
      </c>
      <c r="J5" s="1"/>
    </row>
    <row r="6" customFormat="false" ht="13.8" hidden="false" customHeight="false" outlineLevel="0" collapsed="false">
      <c r="A6" s="16" t="str">
        <f aca="false">IF(Kontaktandmed!$B$4=0,"",Kontaktandmed!$B$4)</f>
        <v>Antsla vald</v>
      </c>
      <c r="B6" s="16" t="s">
        <v>36</v>
      </c>
      <c r="C6" s="16" t="s">
        <v>43</v>
      </c>
      <c r="D6" s="16" t="s">
        <v>38</v>
      </c>
      <c r="E6" s="16" t="n">
        <v>1</v>
      </c>
      <c r="F6" s="16" t="n">
        <v>55</v>
      </c>
      <c r="G6" s="16" t="s">
        <v>39</v>
      </c>
      <c r="H6" s="16" t="s">
        <v>42</v>
      </c>
      <c r="J6" s="1"/>
    </row>
    <row r="7" customFormat="false" ht="13.8" hidden="false" customHeight="false" outlineLevel="0" collapsed="false">
      <c r="A7" s="16" t="str">
        <f aca="false">IF(Kontaktandmed!$B$4=0,"",Kontaktandmed!$B$4)</f>
        <v>Antsla vald</v>
      </c>
      <c r="B7" s="16" t="s">
        <v>36</v>
      </c>
      <c r="C7" s="16" t="s">
        <v>43</v>
      </c>
      <c r="D7" s="16" t="s">
        <v>46</v>
      </c>
      <c r="E7" s="16" t="n">
        <v>1</v>
      </c>
      <c r="F7" s="16" t="n">
        <v>55</v>
      </c>
      <c r="G7" s="16" t="s">
        <v>44</v>
      </c>
      <c r="H7" s="16" t="s">
        <v>42</v>
      </c>
      <c r="J7" s="1"/>
    </row>
    <row r="8" customFormat="false" ht="13.8" hidden="false" customHeight="false" outlineLevel="0" collapsed="false">
      <c r="A8" s="16" t="str">
        <f aca="false">IF(Kontaktandmed!$B$4=0,"",Kontaktandmed!$B$4)</f>
        <v>Antsla vald</v>
      </c>
      <c r="B8" s="16" t="s">
        <v>36</v>
      </c>
      <c r="C8" s="16" t="s">
        <v>43</v>
      </c>
      <c r="D8" s="16" t="s">
        <v>46</v>
      </c>
      <c r="E8" s="16" t="n">
        <v>1</v>
      </c>
      <c r="F8" s="16" t="n">
        <v>36</v>
      </c>
      <c r="G8" s="16" t="s">
        <v>44</v>
      </c>
      <c r="H8" s="16" t="s">
        <v>40</v>
      </c>
      <c r="J8" s="1"/>
    </row>
    <row r="9" customFormat="false" ht="13.8" hidden="false" customHeight="false" outlineLevel="0" collapsed="false">
      <c r="A9" s="16" t="str">
        <f aca="false">IF(Kontaktandmed!$B$4=0,"",Kontaktandmed!$B$4)</f>
        <v>Antsla vald</v>
      </c>
      <c r="B9" s="16" t="s">
        <v>36</v>
      </c>
      <c r="C9" s="16" t="s">
        <v>43</v>
      </c>
      <c r="D9" s="16" t="s">
        <v>46</v>
      </c>
      <c r="E9" s="16" t="n">
        <v>1</v>
      </c>
      <c r="F9" s="16" t="n">
        <v>31</v>
      </c>
      <c r="G9" s="16" t="s">
        <v>44</v>
      </c>
      <c r="H9" s="16" t="s">
        <v>42</v>
      </c>
      <c r="J9" s="1"/>
    </row>
    <row r="10" customFormat="false" ht="13.8" hidden="false" customHeight="false" outlineLevel="0" collapsed="false">
      <c r="A10" s="16" t="str">
        <f aca="false">IF(Kontaktandmed!$B$4=0,"",Kontaktandmed!$B$4)</f>
        <v>Antsla vald</v>
      </c>
      <c r="B10" s="16" t="s">
        <v>36</v>
      </c>
      <c r="C10" s="16" t="s">
        <v>43</v>
      </c>
      <c r="D10" s="16" t="s">
        <v>46</v>
      </c>
      <c r="E10" s="16" t="n">
        <v>1</v>
      </c>
      <c r="F10" s="16" t="n">
        <v>56</v>
      </c>
      <c r="G10" s="16" t="s">
        <v>39</v>
      </c>
      <c r="H10" s="16" t="s">
        <v>42</v>
      </c>
      <c r="J10" s="1"/>
    </row>
    <row r="11" customFormat="false" ht="13.8" hidden="false" customHeight="false" outlineLevel="0" collapsed="false">
      <c r="A11" s="16" t="str">
        <f aca="false">IF(Kontaktandmed!$B$4=0,"",Kontaktandmed!$B$4)</f>
        <v>Antsla vald</v>
      </c>
      <c r="B11" s="16" t="s">
        <v>36</v>
      </c>
      <c r="C11" s="16" t="s">
        <v>43</v>
      </c>
      <c r="D11" s="16" t="s">
        <v>46</v>
      </c>
      <c r="E11" s="16" t="n">
        <v>1</v>
      </c>
      <c r="F11" s="16" t="n">
        <v>63</v>
      </c>
      <c r="G11" s="16" t="s">
        <v>44</v>
      </c>
      <c r="H11" s="16" t="s">
        <v>47</v>
      </c>
      <c r="J11" s="1"/>
    </row>
    <row r="12" customFormat="false" ht="13.8" hidden="false" customHeight="false" outlineLevel="0" collapsed="false">
      <c r="A12" s="16" t="str">
        <f aca="false">IF(Kontaktandmed!$B$4=0,"",Kontaktandmed!$B$4)</f>
        <v>Antsla vald</v>
      </c>
      <c r="B12" s="16" t="s">
        <v>36</v>
      </c>
      <c r="C12" s="16" t="s">
        <v>43</v>
      </c>
      <c r="D12" s="16" t="s">
        <v>46</v>
      </c>
      <c r="E12" s="16" t="n">
        <v>1</v>
      </c>
      <c r="F12" s="16" t="n">
        <v>55</v>
      </c>
      <c r="G12" s="16" t="s">
        <v>44</v>
      </c>
      <c r="H12" s="16" t="s">
        <v>45</v>
      </c>
      <c r="J12" s="1"/>
    </row>
    <row r="13" customFormat="false" ht="13.8" hidden="false" customHeight="false" outlineLevel="0" collapsed="false">
      <c r="A13" s="16" t="str">
        <f aca="false">IF(Kontaktandmed!$B$4=0,"",Kontaktandmed!$B$4)</f>
        <v>Antsla vald</v>
      </c>
      <c r="B13" s="16" t="s">
        <v>36</v>
      </c>
      <c r="C13" s="16" t="s">
        <v>43</v>
      </c>
      <c r="D13" s="16" t="s">
        <v>46</v>
      </c>
      <c r="E13" s="16" t="n">
        <v>1</v>
      </c>
      <c r="F13" s="16" t="n">
        <v>55</v>
      </c>
      <c r="G13" s="16" t="s">
        <v>44</v>
      </c>
      <c r="H13" s="16" t="s">
        <v>42</v>
      </c>
      <c r="J13" s="1"/>
    </row>
    <row r="14" customFormat="false" ht="13.8" hidden="false" customHeight="false" outlineLevel="0" collapsed="false">
      <c r="A14" s="16" t="str">
        <f aca="false">IF(Kontaktandmed!$B$4=0,"",Kontaktandmed!$B$4)</f>
        <v>Antsla vald</v>
      </c>
      <c r="B14" s="16" t="s">
        <v>36</v>
      </c>
      <c r="C14" s="16" t="s">
        <v>43</v>
      </c>
      <c r="D14" s="16" t="s">
        <v>38</v>
      </c>
      <c r="E14" s="16" t="n">
        <v>1</v>
      </c>
      <c r="F14" s="16" t="n">
        <v>49</v>
      </c>
      <c r="G14" s="16" t="s">
        <v>44</v>
      </c>
      <c r="H14" s="16" t="s">
        <v>48</v>
      </c>
      <c r="J14" s="1"/>
    </row>
    <row r="15" customFormat="false" ht="13.8" hidden="false" customHeight="false" outlineLevel="0" collapsed="false">
      <c r="A15" s="16" t="str">
        <f aca="false">IF(Kontaktandmed!$B$4=0,"",Kontaktandmed!$B$4)</f>
        <v>Antsla vald</v>
      </c>
      <c r="B15" s="16" t="s">
        <v>36</v>
      </c>
      <c r="C15" s="16" t="s">
        <v>49</v>
      </c>
      <c r="D15" s="16" t="s">
        <v>46</v>
      </c>
      <c r="E15" s="16" t="n">
        <v>1</v>
      </c>
      <c r="F15" s="16" t="n">
        <v>42</v>
      </c>
      <c r="G15" s="16" t="s">
        <v>44</v>
      </c>
      <c r="H15" s="16" t="s">
        <v>48</v>
      </c>
      <c r="J15" s="1"/>
    </row>
    <row r="16" customFormat="false" ht="13.8" hidden="false" customHeight="false" outlineLevel="0" collapsed="false">
      <c r="A16" s="16" t="str">
        <f aca="false">IF(Kontaktandmed!$B$4=0,"",Kontaktandmed!$B$4)</f>
        <v>Antsla vald</v>
      </c>
      <c r="B16" s="16" t="s">
        <v>36</v>
      </c>
      <c r="C16" s="16" t="s">
        <v>49</v>
      </c>
      <c r="D16" s="16" t="s">
        <v>46</v>
      </c>
      <c r="E16" s="16" t="n">
        <v>1</v>
      </c>
      <c r="F16" s="16" t="n">
        <v>59</v>
      </c>
      <c r="G16" s="16" t="s">
        <v>44</v>
      </c>
      <c r="H16" s="16" t="s">
        <v>40</v>
      </c>
      <c r="J16" s="1"/>
    </row>
    <row r="17" customFormat="false" ht="13.8" hidden="false" customHeight="false" outlineLevel="0" collapsed="false">
      <c r="A17" s="16" t="str">
        <f aca="false">IF(Kontaktandmed!$B$4=0,"",Kontaktandmed!$B$4)</f>
        <v>Antsla vald</v>
      </c>
      <c r="B17" s="16" t="s">
        <v>36</v>
      </c>
      <c r="C17" s="16" t="s">
        <v>49</v>
      </c>
      <c r="D17" s="16" t="s">
        <v>46</v>
      </c>
      <c r="E17" s="16" t="n">
        <v>1</v>
      </c>
      <c r="F17" s="16" t="n">
        <v>54</v>
      </c>
      <c r="G17" s="16" t="s">
        <v>44</v>
      </c>
      <c r="H17" s="16" t="s">
        <v>45</v>
      </c>
      <c r="J17" s="1"/>
    </row>
    <row r="18" customFormat="false" ht="13.8" hidden="false" customHeight="false" outlineLevel="0" collapsed="false">
      <c r="A18" s="16" t="str">
        <f aca="false">IF(Kontaktandmed!$B$4=0,"",Kontaktandmed!$B$4)</f>
        <v>Antsla vald</v>
      </c>
      <c r="B18" s="16" t="s">
        <v>36</v>
      </c>
      <c r="C18" s="16" t="s">
        <v>49</v>
      </c>
      <c r="D18" s="16" t="s">
        <v>46</v>
      </c>
      <c r="E18" s="16" t="n">
        <v>1</v>
      </c>
      <c r="F18" s="16" t="n">
        <v>54</v>
      </c>
      <c r="G18" s="16" t="s">
        <v>39</v>
      </c>
      <c r="H18" s="16" t="s">
        <v>47</v>
      </c>
      <c r="J18" s="1"/>
    </row>
    <row r="19" customFormat="false" ht="13.8" hidden="false" customHeight="false" outlineLevel="0" collapsed="false">
      <c r="A19" s="16" t="str">
        <f aca="false">IF(Kontaktandmed!$B$4=0,"",Kontaktandmed!$B$4)</f>
        <v>Antsla vald</v>
      </c>
      <c r="B19" s="16" t="s">
        <v>36</v>
      </c>
      <c r="C19" s="16" t="s">
        <v>49</v>
      </c>
      <c r="D19" s="16" t="s">
        <v>46</v>
      </c>
      <c r="E19" s="16" t="n">
        <v>1</v>
      </c>
      <c r="F19" s="16" t="n">
        <v>56</v>
      </c>
      <c r="G19" s="16" t="s">
        <v>44</v>
      </c>
      <c r="H19" s="16" t="s">
        <v>42</v>
      </c>
      <c r="J19" s="1"/>
    </row>
    <row r="20" customFormat="false" ht="13.8" hidden="false" customHeight="false" outlineLevel="0" collapsed="false">
      <c r="A20" s="16" t="s">
        <v>3</v>
      </c>
      <c r="B20" s="16" t="s">
        <v>36</v>
      </c>
      <c r="C20" s="16" t="s">
        <v>49</v>
      </c>
      <c r="D20" s="16" t="s">
        <v>46</v>
      </c>
      <c r="E20" s="16" t="n">
        <v>1</v>
      </c>
      <c r="F20" s="16" t="n">
        <v>44</v>
      </c>
      <c r="G20" s="16" t="s">
        <v>44</v>
      </c>
      <c r="H20" s="16" t="s">
        <v>50</v>
      </c>
      <c r="J20" s="1"/>
    </row>
    <row r="21" customFormat="false" ht="13.8" hidden="false" customHeight="false" outlineLevel="0" collapsed="false">
      <c r="A21" s="16" t="s">
        <v>3</v>
      </c>
      <c r="B21" s="16" t="s">
        <v>36</v>
      </c>
      <c r="C21" s="16" t="s">
        <v>49</v>
      </c>
      <c r="D21" s="16" t="s">
        <v>46</v>
      </c>
      <c r="E21" s="16" t="n">
        <v>1</v>
      </c>
      <c r="F21" s="16" t="n">
        <v>52</v>
      </c>
      <c r="G21" s="16" t="s">
        <v>39</v>
      </c>
      <c r="H21" s="16" t="s">
        <v>51</v>
      </c>
      <c r="J21" s="1"/>
    </row>
    <row r="22" customFormat="false" ht="13.8" hidden="false" customHeight="false" outlineLevel="0" collapsed="false">
      <c r="A22" s="16" t="s">
        <v>3</v>
      </c>
      <c r="B22" s="16" t="s">
        <v>36</v>
      </c>
      <c r="C22" s="16" t="s">
        <v>49</v>
      </c>
      <c r="D22" s="16" t="s">
        <v>46</v>
      </c>
      <c r="E22" s="16" t="n">
        <v>1</v>
      </c>
      <c r="F22" s="16" t="n">
        <v>56</v>
      </c>
      <c r="G22" s="16" t="s">
        <v>39</v>
      </c>
      <c r="H22" s="16" t="s">
        <v>50</v>
      </c>
      <c r="J22" s="1"/>
    </row>
    <row r="23" customFormat="false" ht="13.8" hidden="false" customHeight="false" outlineLevel="0" collapsed="false">
      <c r="A23" s="16" t="s">
        <v>3</v>
      </c>
      <c r="B23" s="16" t="s">
        <v>36</v>
      </c>
      <c r="C23" s="16" t="s">
        <v>49</v>
      </c>
      <c r="D23" s="16" t="s">
        <v>46</v>
      </c>
      <c r="E23" s="16" t="n">
        <v>1</v>
      </c>
      <c r="F23" s="16" t="n">
        <v>65</v>
      </c>
      <c r="G23" s="16" t="s">
        <v>39</v>
      </c>
      <c r="H23" s="16" t="s">
        <v>47</v>
      </c>
      <c r="J23" s="1"/>
    </row>
    <row r="24" customFormat="false" ht="13.8" hidden="false" customHeight="false" outlineLevel="0" collapsed="false">
      <c r="A24" s="16" t="s">
        <v>3</v>
      </c>
      <c r="B24" s="16" t="s">
        <v>36</v>
      </c>
      <c r="C24" s="16" t="s">
        <v>49</v>
      </c>
      <c r="D24" s="16" t="s">
        <v>46</v>
      </c>
      <c r="E24" s="16" t="n">
        <v>1</v>
      </c>
      <c r="F24" s="16" t="n">
        <v>63</v>
      </c>
      <c r="G24" s="16" t="s">
        <v>44</v>
      </c>
      <c r="H24" s="16" t="s">
        <v>51</v>
      </c>
      <c r="J24" s="1"/>
    </row>
    <row r="25" customFormat="false" ht="13.8" hidden="false" customHeight="false" outlineLevel="0" collapsed="false">
      <c r="A25" s="16" t="s">
        <v>3</v>
      </c>
      <c r="B25" s="16" t="s">
        <v>36</v>
      </c>
      <c r="C25" s="16" t="s">
        <v>49</v>
      </c>
      <c r="D25" s="16" t="s">
        <v>46</v>
      </c>
      <c r="E25" s="16" t="n">
        <v>1</v>
      </c>
      <c r="F25" s="16" t="n">
        <v>55</v>
      </c>
      <c r="G25" s="16" t="s">
        <v>44</v>
      </c>
      <c r="H25" s="16" t="s">
        <v>51</v>
      </c>
      <c r="J25" s="1"/>
    </row>
    <row r="26" customFormat="false" ht="13.8" hidden="false" customHeight="false" outlineLevel="0" collapsed="false">
      <c r="A26" s="16" t="s">
        <v>3</v>
      </c>
      <c r="B26" s="16" t="s">
        <v>36</v>
      </c>
      <c r="C26" s="16" t="s">
        <v>49</v>
      </c>
      <c r="D26" s="16" t="s">
        <v>46</v>
      </c>
      <c r="E26" s="16" t="n">
        <v>1</v>
      </c>
      <c r="F26" s="16" t="n">
        <v>42</v>
      </c>
      <c r="G26" s="16" t="s">
        <v>44</v>
      </c>
      <c r="H26" s="16" t="s">
        <v>47</v>
      </c>
      <c r="J26" s="1"/>
    </row>
    <row r="27" customFormat="false" ht="13.8" hidden="false" customHeight="false" outlineLevel="0" collapsed="false">
      <c r="A27" s="16" t="s">
        <v>3</v>
      </c>
      <c r="B27" s="16" t="s">
        <v>36</v>
      </c>
      <c r="C27" s="16" t="s">
        <v>49</v>
      </c>
      <c r="D27" s="16" t="s">
        <v>46</v>
      </c>
      <c r="E27" s="16" t="n">
        <v>1</v>
      </c>
      <c r="F27" s="16" t="n">
        <v>32</v>
      </c>
      <c r="G27" s="16" t="s">
        <v>44</v>
      </c>
      <c r="H27" s="16" t="s">
        <v>45</v>
      </c>
      <c r="J27" s="26"/>
    </row>
    <row r="28" customFormat="false" ht="13.8" hidden="false" customHeight="false" outlineLevel="0" collapsed="false">
      <c r="A28" s="16" t="s">
        <v>3</v>
      </c>
      <c r="B28" s="16" t="s">
        <v>36</v>
      </c>
      <c r="C28" s="16" t="s">
        <v>49</v>
      </c>
      <c r="D28" s="16" t="s">
        <v>46</v>
      </c>
      <c r="E28" s="16" t="n">
        <v>1</v>
      </c>
      <c r="F28" s="16" t="n">
        <v>66</v>
      </c>
      <c r="G28" s="16" t="s">
        <v>39</v>
      </c>
      <c r="H28" s="16" t="s">
        <v>45</v>
      </c>
      <c r="J28" s="1"/>
    </row>
    <row r="29" customFormat="false" ht="13.8" hidden="false" customHeight="false" outlineLevel="0" collapsed="false">
      <c r="A29" s="16" t="s">
        <v>3</v>
      </c>
      <c r="B29" s="16" t="s">
        <v>36</v>
      </c>
      <c r="C29" s="16" t="s">
        <v>49</v>
      </c>
      <c r="D29" s="16" t="s">
        <v>46</v>
      </c>
      <c r="E29" s="16" t="n">
        <v>1</v>
      </c>
      <c r="F29" s="16" t="n">
        <v>47</v>
      </c>
      <c r="G29" s="16" t="s">
        <v>44</v>
      </c>
      <c r="H29" s="16" t="s">
        <v>50</v>
      </c>
      <c r="J29" s="26"/>
    </row>
    <row r="30" customFormat="false" ht="13.8" hidden="false" customHeight="false" outlineLevel="0" collapsed="false">
      <c r="A30" s="16" t="s">
        <v>52</v>
      </c>
      <c r="B30" s="16" t="s">
        <v>36</v>
      </c>
      <c r="C30" s="16" t="s">
        <v>49</v>
      </c>
      <c r="D30" s="16" t="s">
        <v>46</v>
      </c>
      <c r="E30" s="16" t="n">
        <v>1</v>
      </c>
      <c r="F30" s="16" t="n">
        <v>48</v>
      </c>
      <c r="G30" s="16" t="s">
        <v>39</v>
      </c>
      <c r="H30" s="16" t="s">
        <v>40</v>
      </c>
      <c r="J30" s="1"/>
    </row>
    <row r="31" customFormat="false" ht="13.8" hidden="false" customHeight="false" outlineLevel="0" collapsed="false">
      <c r="A31" s="16" t="s">
        <v>3</v>
      </c>
      <c r="B31" s="16" t="s">
        <v>36</v>
      </c>
      <c r="C31" s="16" t="s">
        <v>49</v>
      </c>
      <c r="D31" s="16" t="s">
        <v>46</v>
      </c>
      <c r="E31" s="16" t="n">
        <v>1</v>
      </c>
      <c r="F31" s="16" t="n">
        <v>64</v>
      </c>
      <c r="G31" s="16" t="s">
        <v>44</v>
      </c>
      <c r="H31" s="16" t="s">
        <v>47</v>
      </c>
      <c r="J31" s="26"/>
    </row>
    <row r="32" customFormat="false" ht="13.8" hidden="false" customHeight="false" outlineLevel="0" collapsed="false">
      <c r="A32" s="16"/>
      <c r="B32" s="16"/>
      <c r="C32" s="16"/>
      <c r="D32" s="16"/>
      <c r="E32" s="16"/>
      <c r="F32" s="16"/>
      <c r="G32" s="16"/>
      <c r="H32" s="16"/>
    </row>
    <row r="33" customFormat="false" ht="13.8" hidden="false" customHeight="false" outlineLevel="0" collapsed="false">
      <c r="A33" s="16"/>
      <c r="B33" s="16"/>
      <c r="C33" s="16"/>
      <c r="D33" s="16"/>
      <c r="E33" s="16"/>
      <c r="F33" s="16"/>
      <c r="G33" s="16"/>
      <c r="H33" s="16"/>
    </row>
    <row r="34" customFormat="false" ht="13.8" hidden="false" customHeight="false" outlineLevel="0" collapsed="false">
      <c r="A34" s="16"/>
      <c r="B34" s="16"/>
      <c r="C34" s="16"/>
      <c r="D34" s="16"/>
      <c r="E34" s="16"/>
      <c r="F34" s="16"/>
      <c r="G34" s="16"/>
      <c r="H34" s="16"/>
    </row>
    <row r="35" customFormat="false" ht="13.8" hidden="false" customHeight="false" outlineLevel="0" collapsed="false">
      <c r="A35" s="16"/>
      <c r="B35" s="16"/>
      <c r="C35" s="16"/>
      <c r="D35" s="16"/>
      <c r="E35" s="16"/>
      <c r="F35" s="16"/>
      <c r="G35" s="16"/>
      <c r="H35" s="16"/>
    </row>
    <row r="36" customFormat="false" ht="13.8" hidden="false" customHeight="false" outlineLevel="0" collapsed="false">
      <c r="A36" s="16"/>
      <c r="B36" s="16"/>
      <c r="C36" s="16"/>
      <c r="D36" s="16"/>
      <c r="E36" s="16"/>
      <c r="F36" s="16"/>
      <c r="G36" s="16"/>
      <c r="H36" s="16"/>
    </row>
    <row r="37" customFormat="false" ht="13.8" hidden="false" customHeight="false" outlineLevel="0" collapsed="false">
      <c r="A37" s="16"/>
      <c r="B37" s="16"/>
      <c r="C37" s="16"/>
      <c r="D37" s="16"/>
      <c r="E37" s="16"/>
      <c r="F37" s="16"/>
      <c r="G37" s="16"/>
      <c r="H37" s="16"/>
    </row>
  </sheetData>
  <dataValidations count="6">
    <dataValidation allowBlank="true" errorStyle="stop" operator="between" showDropDown="false" showErrorMessage="true" showInputMessage="true" sqref="E2:E98" type="decimal">
      <formula1>0.01</formula1>
      <formula2>1</formula2>
    </dataValidation>
    <dataValidation allowBlank="true" errorStyle="stop" operator="between" showDropDown="false" showErrorMessage="true" showInputMessage="true" sqref="F2:F98" type="whole">
      <formula1>15</formula1>
      <formula2>90</formula2>
    </dataValidation>
    <dataValidation allowBlank="true" errorStyle="stop" operator="between" showDropDown="false" showErrorMessage="false" showInputMessage="true" sqref="C2:C498" type="list">
      <formula1>Klassifikaatorid!$A$15:$A$19</formula1>
      <formula2>0</formula2>
    </dataValidation>
    <dataValidation allowBlank="true" errorStyle="stop" operator="between" showDropDown="false" showErrorMessage="false" showInputMessage="true" sqref="G2:G498" type="list">
      <formula1>Klassifikaatorid!$A$31:$A$32</formula1>
      <formula2>0</formula2>
    </dataValidation>
    <dataValidation allowBlank="true" errorStyle="stop" operator="between" showDropDown="false" showErrorMessage="false" showInputMessage="true" sqref="H2:H498" type="list">
      <formula1>Klassifikaatorid!$A$5:$A$12</formula1>
      <formula2>0</formula2>
    </dataValidation>
    <dataValidation allowBlank="true" errorStyle="stop" operator="between" showDropDown="false" showErrorMessage="false" showInputMessage="true" sqref="D2:D498" type="list">
      <formula1>Klassifikaatorid!$A$22:$A$23</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B5" activeCellId="0" sqref="B5"/>
    </sheetView>
  </sheetViews>
  <sheetFormatPr defaultColWidth="8.70703125" defaultRowHeight="12.8" zeroHeight="false" outlineLevelRow="0" outlineLevelCol="0"/>
  <cols>
    <col collapsed="false" customWidth="true" hidden="false" outlineLevel="0" max="1" min="1" style="25" width="16.45"/>
    <col collapsed="false" customWidth="true" hidden="false" outlineLevel="0" max="2" min="2" style="25" width="10.54"/>
    <col collapsed="false" customWidth="true" hidden="false" outlineLevel="0" max="3" min="3" style="25" width="26.54"/>
    <col collapsed="false" customWidth="true" hidden="false" outlineLevel="0" max="4" min="4" style="25" width="16.54"/>
    <col collapsed="false" customWidth="true" hidden="false" outlineLevel="0" max="5" min="5" style="25" width="8.63"/>
    <col collapsed="false" customWidth="true" hidden="false" outlineLevel="0" max="6" min="6" style="25" width="10.91"/>
  </cols>
  <sheetData>
    <row r="1" customFormat="false" ht="93" hidden="false" customHeight="true" outlineLevel="0" collapsed="false">
      <c r="A1" s="15" t="s">
        <v>2</v>
      </c>
      <c r="B1" s="15" t="s">
        <v>30</v>
      </c>
      <c r="C1" s="15" t="s">
        <v>18</v>
      </c>
      <c r="D1" s="15" t="s">
        <v>31</v>
      </c>
      <c r="E1" s="15" t="s">
        <v>53</v>
      </c>
      <c r="F1" s="15" t="s">
        <v>54</v>
      </c>
    </row>
    <row r="2" customFormat="false" ht="12.8" hidden="false" customHeight="false" outlineLevel="0" collapsed="false">
      <c r="A2" s="16" t="str">
        <f aca="false">IF(Kontaktandmed!$B$4=0,"",Kontaktandmed!$B$4)</f>
        <v>Antsla vald</v>
      </c>
      <c r="B2" s="16" t="s">
        <v>55</v>
      </c>
      <c r="C2" s="16" t="s">
        <v>43</v>
      </c>
      <c r="D2" s="16" t="s">
        <v>46</v>
      </c>
      <c r="E2" s="16" t="n">
        <v>8</v>
      </c>
      <c r="F2" s="16" t="s">
        <v>56</v>
      </c>
    </row>
    <row r="3" customFormat="false" ht="12.8" hidden="false" customHeight="false" outlineLevel="0" collapsed="false">
      <c r="A3" s="16" t="str">
        <f aca="false">IF(Kontaktandmed!$B$4=0,"",Kontaktandmed!$B$4)</f>
        <v>Antsla vald</v>
      </c>
      <c r="B3" s="16" t="s">
        <v>55</v>
      </c>
      <c r="C3" s="16" t="s">
        <v>43</v>
      </c>
      <c r="D3" s="16" t="s">
        <v>46</v>
      </c>
      <c r="E3" s="16" t="n">
        <v>9</v>
      </c>
      <c r="F3" s="16" t="s">
        <v>56</v>
      </c>
    </row>
    <row r="4" customFormat="false" ht="12.8" hidden="false" customHeight="false" outlineLevel="0" collapsed="false">
      <c r="A4" s="16" t="str">
        <f aca="false">IF(Kontaktandmed!$B$4=0,"",Kontaktandmed!$B$4)</f>
        <v>Antsla vald</v>
      </c>
      <c r="B4" s="16" t="s">
        <v>55</v>
      </c>
      <c r="C4" s="16" t="s">
        <v>43</v>
      </c>
      <c r="D4" s="16" t="s">
        <v>46</v>
      </c>
      <c r="E4" s="16" t="n">
        <v>1</v>
      </c>
      <c r="F4" s="16" t="s">
        <v>56</v>
      </c>
    </row>
    <row r="5" customFormat="false" ht="12.8" hidden="false" customHeight="false" outlineLevel="0" collapsed="false">
      <c r="A5" s="16" t="str">
        <f aca="false">IF(Kontaktandmed!$B$4=0,"",Kontaktandmed!$B$4)</f>
        <v>Antsla vald</v>
      </c>
      <c r="B5" s="16" t="s">
        <v>55</v>
      </c>
      <c r="C5" s="16" t="s">
        <v>49</v>
      </c>
      <c r="D5" s="16" t="s">
        <v>46</v>
      </c>
      <c r="E5" s="16" t="n">
        <v>1</v>
      </c>
      <c r="F5" s="16" t="s">
        <v>57</v>
      </c>
    </row>
    <row r="6" customFormat="false" ht="12.8" hidden="false" customHeight="false" outlineLevel="0" collapsed="false">
      <c r="A6" s="16" t="str">
        <f aca="false">IF(Kontaktandmed!$B$4=0,"",Kontaktandmed!$B$4)</f>
        <v>Antsla vald</v>
      </c>
      <c r="B6" s="16" t="s">
        <v>58</v>
      </c>
      <c r="C6" s="16" t="s">
        <v>49</v>
      </c>
      <c r="D6" s="16" t="s">
        <v>46</v>
      </c>
      <c r="E6" s="16" t="n">
        <v>2</v>
      </c>
      <c r="F6" s="16" t="s">
        <v>56</v>
      </c>
    </row>
    <row r="7" customFormat="false" ht="12.8" hidden="false" customHeight="false" outlineLevel="0" collapsed="false">
      <c r="A7" s="16" t="str">
        <f aca="false">IF(Kontaktandmed!$B$4=0,"",Kontaktandmed!$B$4)</f>
        <v>Antsla vald</v>
      </c>
      <c r="B7" s="16" t="s">
        <v>55</v>
      </c>
      <c r="C7" s="16" t="s">
        <v>49</v>
      </c>
      <c r="D7" s="16" t="s">
        <v>46</v>
      </c>
      <c r="E7" s="16" t="n">
        <v>1</v>
      </c>
      <c r="F7" s="16" t="s">
        <v>56</v>
      </c>
    </row>
    <row r="8" customFormat="false" ht="13.8" hidden="false" customHeight="false" outlineLevel="0" collapsed="false">
      <c r="A8" s="16" t="s">
        <v>59</v>
      </c>
      <c r="B8" s="16" t="s">
        <v>60</v>
      </c>
      <c r="C8" s="16" t="s">
        <v>49</v>
      </c>
      <c r="D8" s="16" t="s">
        <v>46</v>
      </c>
      <c r="E8" s="16" t="n">
        <v>1</v>
      </c>
      <c r="F8" s="16" t="s">
        <v>57</v>
      </c>
    </row>
    <row r="9" customFormat="false" ht="12.8" hidden="false" customHeight="false" outlineLevel="0" collapsed="false">
      <c r="A9" s="25" t="s">
        <v>61</v>
      </c>
    </row>
  </sheetData>
  <dataValidations count="4">
    <dataValidation allowBlank="true" errorStyle="stop" operator="between" showDropDown="false" showErrorMessage="false" showInputMessage="true" sqref="C2:C100" type="list">
      <formula1>Klassifikaatorid!$A$15:$A$19</formula1>
      <formula2>0</formula2>
    </dataValidation>
    <dataValidation allowBlank="true" errorStyle="stop" operator="between" showDropDown="false" showErrorMessage="false" showInputMessage="true" sqref="D2:D100" type="list">
      <formula1>Klassifikaatorid!$A$22:$A$23</formula1>
      <formula2>0</formula2>
    </dataValidation>
    <dataValidation allowBlank="true" errorStyle="stop" operator="between" prompt="Staaž täisaastates" showDropDown="false" showErrorMessage="true" showInputMessage="true" sqref="E2:E100" type="whole">
      <formula1>0</formula1>
      <formula2>60</formula2>
    </dataValidation>
    <dataValidation allowBlank="true" errorStyle="stop" operator="between" showDropDown="false" showErrorMessage="false" showInputMessage="true" sqref="F2:F100" type="list">
      <formula1>Klassifikaatorid!$A$26:$A$28</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5" activeCellId="0" sqref="A5"/>
    </sheetView>
  </sheetViews>
  <sheetFormatPr defaultColWidth="8.70703125" defaultRowHeight="12.8" zeroHeight="false" outlineLevelRow="0" outlineLevelCol="0"/>
  <cols>
    <col collapsed="false" customWidth="true" hidden="false" outlineLevel="0" max="1" min="1" style="25" width="26.63"/>
    <col collapsed="false" customWidth="true" hidden="false" outlineLevel="0" max="2" min="2" style="25" width="16.45"/>
    <col collapsed="false" customWidth="true" hidden="false" outlineLevel="0" max="4" min="3" style="25" width="22.55"/>
  </cols>
  <sheetData>
    <row r="1" customFormat="false" ht="99.75" hidden="false" customHeight="true" outlineLevel="0" collapsed="false">
      <c r="A1" s="15" t="s">
        <v>2</v>
      </c>
      <c r="B1" s="15" t="s">
        <v>30</v>
      </c>
      <c r="C1" s="15" t="s">
        <v>18</v>
      </c>
      <c r="D1" s="15" t="s">
        <v>31</v>
      </c>
    </row>
    <row r="2" customFormat="false" ht="12.8" hidden="false" customHeight="false" outlineLevel="0" collapsed="false">
      <c r="A2" s="16" t="str">
        <f aca="false">IF(Kontaktandmed!$B$4=0,"",Kontaktandmed!$B$4)</f>
        <v>Antsla vald</v>
      </c>
      <c r="B2" s="16" t="s">
        <v>36</v>
      </c>
      <c r="C2" s="16" t="s">
        <v>43</v>
      </c>
      <c r="D2" s="16" t="s">
        <v>46</v>
      </c>
    </row>
    <row r="3" customFormat="false" ht="12.8" hidden="false" customHeight="false" outlineLevel="0" collapsed="false">
      <c r="A3" s="16" t="str">
        <f aca="false">IF(Kontaktandmed!$B$4=0,"",Kontaktandmed!$B$4)</f>
        <v>Antsla vald</v>
      </c>
      <c r="B3" s="16" t="s">
        <v>36</v>
      </c>
      <c r="C3" s="16" t="s">
        <v>49</v>
      </c>
      <c r="D3" s="16" t="s">
        <v>46</v>
      </c>
    </row>
    <row r="4" customFormat="false" ht="12.8" hidden="false" customHeight="false" outlineLevel="0" collapsed="false">
      <c r="A4" s="16" t="str">
        <f aca="false">IF(Kontaktandmed!$B$4=0,"",Kontaktandmed!$B$4)</f>
        <v>Antsla vald</v>
      </c>
      <c r="B4" s="16" t="s">
        <v>36</v>
      </c>
      <c r="C4" s="16" t="s">
        <v>49</v>
      </c>
      <c r="D4" s="16" t="s">
        <v>46</v>
      </c>
    </row>
    <row r="5" customFormat="false" ht="13.8" hidden="false" customHeight="false" outlineLevel="0" collapsed="false">
      <c r="A5" s="16" t="s">
        <v>3</v>
      </c>
      <c r="B5" s="16" t="s">
        <v>36</v>
      </c>
      <c r="C5" s="16" t="s">
        <v>49</v>
      </c>
      <c r="D5" s="16" t="s">
        <v>46</v>
      </c>
    </row>
    <row r="6" customFormat="false" ht="13.8" hidden="false" customHeight="false" outlineLevel="0" collapsed="false">
      <c r="A6" s="16"/>
      <c r="B6" s="16"/>
      <c r="C6" s="16"/>
      <c r="D6" s="16"/>
    </row>
  </sheetData>
  <dataValidations count="2">
    <dataValidation allowBlank="true" errorStyle="stop" operator="between" showDropDown="false" showErrorMessage="false" showInputMessage="true" sqref="C2:C100" type="list">
      <formula1>Klassifikaatorid!$A$15:$A$19</formula1>
      <formula2>0</formula2>
    </dataValidation>
    <dataValidation allowBlank="true" errorStyle="stop" operator="between" showDropDown="false" showErrorMessage="false" showInputMessage="true" sqref="D2:D100" type="list">
      <formula1>Klassifikaatorid!$A$22:$A$23</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 activeCellId="0" sqref="B4"/>
    </sheetView>
  </sheetViews>
  <sheetFormatPr defaultColWidth="8.70703125" defaultRowHeight="45.5" zeroHeight="false" outlineLevelRow="0" outlineLevelCol="0"/>
  <cols>
    <col collapsed="false" customWidth="true" hidden="false" outlineLevel="0" max="1" min="1" style="25" width="43.54"/>
    <col collapsed="false" customWidth="true" hidden="false" outlineLevel="0" max="2" min="2" style="25" width="35.36"/>
    <col collapsed="false" customWidth="true" hidden="false" outlineLevel="0" max="3" min="3" style="1" width="17.45"/>
    <col collapsed="false" customWidth="true" hidden="false" outlineLevel="0" max="4" min="4" style="1" width="10.45"/>
  </cols>
  <sheetData>
    <row r="1" customFormat="false" ht="45.5" hidden="false" customHeight="true" outlineLevel="0" collapsed="false">
      <c r="A1" s="27"/>
    </row>
    <row r="2" customFormat="false" ht="45.5" hidden="false" customHeight="true" outlineLevel="0" collapsed="false">
      <c r="A2" s="28" t="s">
        <v>62</v>
      </c>
      <c r="B2" s="29" t="str">
        <f aca="false">IF(Kontaktandmed!$B$4=0,"",Kontaktandmed!$B$4)</f>
        <v>Antsla vald</v>
      </c>
    </row>
    <row r="3" customFormat="false" ht="45.5" hidden="false" customHeight="true" outlineLevel="0" collapsed="false">
      <c r="A3" s="30" t="s">
        <v>63</v>
      </c>
      <c r="B3" s="31" t="n">
        <v>790930</v>
      </c>
    </row>
    <row r="4" customFormat="false" ht="45.5" hidden="false" customHeight="true" outlineLevel="0" collapsed="false">
      <c r="A4" s="30" t="s">
        <v>64</v>
      </c>
      <c r="B4" s="31" t="n">
        <v>4774</v>
      </c>
    </row>
    <row r="5" customFormat="false" ht="45.5" hidden="false" customHeight="true" outlineLevel="0" collapsed="false">
      <c r="A5" s="30" t="s">
        <v>65</v>
      </c>
      <c r="B5" s="31" t="n">
        <v>20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4" activeCellId="0" sqref="C24"/>
    </sheetView>
  </sheetViews>
  <sheetFormatPr defaultColWidth="8.70703125" defaultRowHeight="13.8" zeroHeight="false" outlineLevelRow="0" outlineLevelCol="0"/>
  <cols>
    <col collapsed="false" customWidth="true" hidden="false" outlineLevel="0" max="1" min="1" style="25" width="43.54"/>
    <col collapsed="false" customWidth="true" hidden="false" outlineLevel="0" max="2" min="2" style="25" width="35.36"/>
    <col collapsed="false" customWidth="true" hidden="false" outlineLevel="0" max="3" min="3" style="1" width="17.45"/>
    <col collapsed="false" customWidth="true" hidden="false" outlineLevel="0" max="4" min="4" style="1" width="10.45"/>
  </cols>
  <sheetData>
    <row r="1" customFormat="false" ht="37.5" hidden="false" customHeight="true" outlineLevel="0" collapsed="false">
      <c r="A1" s="27"/>
    </row>
    <row r="2" customFormat="false" ht="23.85" hidden="false" customHeight="false" outlineLevel="0" collapsed="false">
      <c r="A2" s="14" t="s">
        <v>2</v>
      </c>
      <c r="B2" s="15" t="s">
        <v>66</v>
      </c>
      <c r="C2" s="15" t="s">
        <v>67</v>
      </c>
    </row>
    <row r="3" customFormat="false" ht="13.8" hidden="false" customHeight="false" outlineLevel="0" collapsed="false">
      <c r="A3" s="19" t="str">
        <f aca="false">IF(Kontaktandmed!$B$4=0,"",Kontaktandmed!$B$4)</f>
        <v>Antsla vald</v>
      </c>
      <c r="B3" s="31" t="s">
        <v>68</v>
      </c>
      <c r="C3" s="31" t="n">
        <v>7</v>
      </c>
    </row>
    <row r="4" customFormat="false" ht="13.8" hidden="false" customHeight="false" outlineLevel="0" collapsed="false">
      <c r="A4" s="19" t="str">
        <f aca="false">IF(Kontaktandmed!$B$4=0,"",Kontaktandmed!$B$4)</f>
        <v>Antsla vald</v>
      </c>
      <c r="B4" s="31" t="s">
        <v>69</v>
      </c>
      <c r="C4" s="31" t="n">
        <v>140</v>
      </c>
    </row>
    <row r="5" customFormat="false" ht="13.8" hidden="false" customHeight="false" outlineLevel="0" collapsed="false">
      <c r="A5" s="19" t="str">
        <f aca="false">IF(Kontaktandmed!$B$4=0,"",Kontaktandmed!$B$4)</f>
        <v>Antsla vald</v>
      </c>
      <c r="B5" s="31" t="s">
        <v>70</v>
      </c>
      <c r="C5" s="31"/>
    </row>
    <row r="6" customFormat="false" ht="13.8" hidden="false" customHeight="false" outlineLevel="0" collapsed="false">
      <c r="A6" s="19" t="str">
        <f aca="false">IF(Kontaktandmed!$B$4=0,"",Kontaktandmed!$B$4)</f>
        <v>Antsla vald</v>
      </c>
      <c r="B6" s="31" t="s">
        <v>71</v>
      </c>
      <c r="C6" s="31"/>
    </row>
    <row r="7" customFormat="false" ht="13.8" hidden="false" customHeight="false" outlineLevel="0" collapsed="false">
      <c r="A7" s="19" t="str">
        <f aca="false">IF(Kontaktandmed!$B$4=0,"",Kontaktandmed!$B$4)</f>
        <v>Antsla vald</v>
      </c>
      <c r="B7" s="31" t="s">
        <v>72</v>
      </c>
      <c r="C7" s="31" t="n">
        <v>28</v>
      </c>
    </row>
    <row r="8" customFormat="false" ht="13.8" hidden="false" customHeight="false" outlineLevel="0" collapsed="false">
      <c r="A8" s="19" t="str">
        <f aca="false">IF(Kontaktandmed!$B$4=0,"",Kontaktandmed!$B$4)</f>
        <v>Antsla vald</v>
      </c>
      <c r="B8" s="31" t="s">
        <v>73</v>
      </c>
      <c r="C8" s="31" t="n">
        <v>14</v>
      </c>
    </row>
    <row r="9" customFormat="false" ht="13.8" hidden="false" customHeight="false" outlineLevel="0" collapsed="false">
      <c r="A9" s="19" t="str">
        <f aca="false">IF(Kontaktandmed!$B$4=0,"",Kontaktandmed!$B$4)</f>
        <v>Antsla vald</v>
      </c>
      <c r="B9" s="31" t="s">
        <v>74</v>
      </c>
      <c r="C9" s="31"/>
    </row>
    <row r="10" customFormat="false" ht="13.8" hidden="false" customHeight="false" outlineLevel="0" collapsed="false">
      <c r="A10" s="19" t="str">
        <f aca="false">IF(Kontaktandmed!$B$4=0,"",Kontaktandmed!$B$4)</f>
        <v>Antsla vald</v>
      </c>
      <c r="B10" s="31" t="s">
        <v>75</v>
      </c>
      <c r="C10" s="31"/>
    </row>
    <row r="11" customFormat="false" ht="13.8" hidden="false" customHeight="false" outlineLevel="0" collapsed="false">
      <c r="A11" s="19" t="str">
        <f aca="false">IF(Kontaktandmed!$B$4=0,"",Kontaktandmed!$B$4)</f>
        <v>Antsla vald</v>
      </c>
      <c r="B11" s="31" t="s">
        <v>76</v>
      </c>
      <c r="C11" s="31"/>
    </row>
    <row r="12" customFormat="false" ht="13.8" hidden="false" customHeight="false" outlineLevel="0" collapsed="false">
      <c r="A12" s="19" t="str">
        <f aca="false">IF(Kontaktandmed!$B$4=0,"",Kontaktandmed!$B$4)</f>
        <v>Antsla vald</v>
      </c>
      <c r="B12" s="31" t="s">
        <v>77</v>
      </c>
      <c r="C12" s="31" t="n">
        <v>7</v>
      </c>
    </row>
    <row r="13" customFormat="false" ht="13.8" hidden="false" customHeight="false" outlineLevel="0" collapsed="false">
      <c r="A13" s="19" t="str">
        <f aca="false">IF(Kontaktandmed!$B$4=0,"",Kontaktandmed!$B$4)</f>
        <v>Antsla vald</v>
      </c>
      <c r="B13" s="31" t="s">
        <v>78</v>
      </c>
      <c r="C13" s="31"/>
    </row>
    <row r="14" customFormat="false" ht="13.8" hidden="false" customHeight="false" outlineLevel="0" collapsed="false">
      <c r="A14" s="19" t="str">
        <f aca="false">IF(Kontaktandmed!$B$4=0,"",Kontaktandmed!$B$4)</f>
        <v>Antsla vald</v>
      </c>
      <c r="B14" s="31" t="s">
        <v>79</v>
      </c>
      <c r="C14" s="31" t="n">
        <v>60</v>
      </c>
    </row>
    <row r="15" customFormat="false" ht="13.8" hidden="false" customHeight="false" outlineLevel="0" collapsed="false">
      <c r="A15" s="19" t="str">
        <f aca="false">IF(Kontaktandmed!$B$4=0,"",Kontaktandmed!$B$4)</f>
        <v>Antsla vald</v>
      </c>
      <c r="B15" s="31" t="s">
        <v>80</v>
      </c>
      <c r="C15" s="31" t="n">
        <v>42</v>
      </c>
    </row>
    <row r="16" customFormat="false" ht="13.8" hidden="false" customHeight="false" outlineLevel="0" collapsed="false">
      <c r="A16" s="19" t="str">
        <f aca="false">IF(Kontaktandmed!$B$4=0,"",Kontaktandmed!$B$4)</f>
        <v>Antsla vald</v>
      </c>
      <c r="B16" s="31" t="s">
        <v>81</v>
      </c>
      <c r="C16" s="31" t="n">
        <v>21</v>
      </c>
    </row>
    <row r="17" customFormat="false" ht="13.8" hidden="false" customHeight="false" outlineLevel="0" collapsed="false">
      <c r="A17" s="19" t="str">
        <f aca="false">IF(Kontaktandmed!$B$4=0,"",Kontaktandmed!$B$4)</f>
        <v>Antsla vald</v>
      </c>
      <c r="B17" s="31" t="s">
        <v>82</v>
      </c>
      <c r="C17" s="31"/>
    </row>
    <row r="18" customFormat="false" ht="13.8" hidden="false" customHeight="false" outlineLevel="0" collapsed="false">
      <c r="A18" s="19" t="str">
        <f aca="false">IF(Kontaktandmed!$B$4=0,"",Kontaktandmed!$B$4)</f>
        <v>Antsla vald</v>
      </c>
      <c r="B18" s="31" t="s">
        <v>83</v>
      </c>
      <c r="C18" s="31" t="n">
        <v>63</v>
      </c>
    </row>
    <row r="19" customFormat="false" ht="13.8" hidden="false" customHeight="false" outlineLevel="0" collapsed="false">
      <c r="A19" s="19" t="str">
        <f aca="false">IF(Kontaktandmed!$B$4=0,"",Kontaktandmed!$B$4)</f>
        <v>Antsla vald</v>
      </c>
      <c r="B19" s="31" t="s">
        <v>84</v>
      </c>
      <c r="C19" s="31"/>
    </row>
    <row r="20" customFormat="false" ht="13.8" hidden="false" customHeight="false" outlineLevel="0" collapsed="false">
      <c r="A20" s="19" t="str">
        <f aca="false">IF(Kontaktandmed!$B$4=0,"",Kontaktandmed!$B$4)</f>
        <v>Antsla vald</v>
      </c>
      <c r="B20" s="31" t="s">
        <v>85</v>
      </c>
      <c r="C20" s="31" t="n">
        <v>56</v>
      </c>
    </row>
    <row r="21" customFormat="false" ht="13.8" hidden="false" customHeight="false" outlineLevel="0" collapsed="false">
      <c r="A21" s="19" t="str">
        <f aca="false">IF(Kontaktandmed!$B$4=0,"",Kontaktandmed!$B$4)</f>
        <v>Antsla vald</v>
      </c>
      <c r="B21" s="31" t="s">
        <v>86</v>
      </c>
      <c r="C21" s="31"/>
    </row>
    <row r="22" customFormat="false" ht="13.8" hidden="false" customHeight="false" outlineLevel="0" collapsed="false">
      <c r="A22" s="19" t="str">
        <f aca="false">IF(Kontaktandmed!$B$4=0,"",Kontaktandmed!$B$4)</f>
        <v>Antsla vald</v>
      </c>
      <c r="B22" s="31" t="s">
        <v>87</v>
      </c>
      <c r="C22" s="31"/>
    </row>
    <row r="23" customFormat="false" ht="13.8" hidden="false" customHeight="false" outlineLevel="0" collapsed="false">
      <c r="A23" s="19"/>
      <c r="B23" s="31" t="s">
        <v>88</v>
      </c>
      <c r="C23" s="31"/>
    </row>
    <row r="24" customFormat="false" ht="13.8" hidden="false" customHeight="false" outlineLevel="0" collapsed="false">
      <c r="A24" s="19" t="str">
        <f aca="false">IF(Kontaktandmed!$B$4=0,"",Kontaktandmed!$B$4)</f>
        <v>Antsla vald</v>
      </c>
      <c r="B24" s="31" t="s">
        <v>57</v>
      </c>
      <c r="C24" s="31" t="n">
        <v>28</v>
      </c>
    </row>
    <row r="25" customFormat="false" ht="13.8" hidden="false" customHeight="false" outlineLevel="0" collapsed="false">
      <c r="A25" s="19" t="str">
        <f aca="false">IF(Kontaktandmed!$B$4=0,"",Kontaktandmed!$B$4)</f>
        <v>Antsla vald</v>
      </c>
      <c r="B25" s="32" t="s">
        <v>89</v>
      </c>
      <c r="C25" s="32" t="n">
        <f aca="false">SUM(C3:C24)</f>
        <v>466</v>
      </c>
    </row>
    <row r="26" customFormat="false" ht="13.8" hidden="false" customHeight="false" outlineLevel="0" collapsed="false">
      <c r="A26" s="16"/>
      <c r="B26" s="16"/>
      <c r="C26" s="3"/>
    </row>
    <row r="27" customFormat="false" ht="26.85" hidden="false" customHeight="false" outlineLevel="0" collapsed="false">
      <c r="A27" s="33" t="s">
        <v>90</v>
      </c>
      <c r="B27" s="34"/>
      <c r="C27" s="34"/>
    </row>
  </sheetData>
  <mergeCells count="1">
    <mergeCell ref="B27:C2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3" activeCellId="0" sqref="D3"/>
    </sheetView>
  </sheetViews>
  <sheetFormatPr defaultColWidth="8.70703125" defaultRowHeight="13.8" zeroHeight="false" outlineLevelRow="0" outlineLevelCol="0"/>
  <cols>
    <col collapsed="false" customWidth="true" hidden="false" outlineLevel="0" max="1" min="1" style="25" width="18.36"/>
    <col collapsed="false" customWidth="true" hidden="false" outlineLevel="0" max="2" min="2" style="25" width="8.54"/>
    <col collapsed="false" customWidth="true" hidden="false" outlineLevel="0" max="3" min="3" style="25" width="28.54"/>
    <col collapsed="false" customWidth="true" hidden="false" outlineLevel="0" max="4" min="4" style="25" width="27.36"/>
    <col collapsed="false" customWidth="true" hidden="false" outlineLevel="0" max="6" min="5" style="25" width="16"/>
  </cols>
  <sheetData>
    <row r="1" customFormat="false" ht="75.75" hidden="false" customHeight="true" outlineLevel="0" collapsed="false">
      <c r="A1" s="15" t="s">
        <v>2</v>
      </c>
      <c r="B1" s="15" t="s">
        <v>18</v>
      </c>
      <c r="C1" s="35" t="s">
        <v>91</v>
      </c>
      <c r="D1" s="35" t="s">
        <v>92</v>
      </c>
      <c r="E1" s="15" t="s">
        <v>93</v>
      </c>
      <c r="F1" s="15" t="s">
        <v>94</v>
      </c>
      <c r="G1" s="3"/>
    </row>
    <row r="2" customFormat="false" ht="13.8" hidden="false" customHeight="false" outlineLevel="0" collapsed="false">
      <c r="A2" s="19" t="str">
        <f aca="false">IF(Kontaktandmed!$B$4=0,"",Kontaktandmed!$B$4)</f>
        <v>Antsla vald</v>
      </c>
      <c r="B2" s="31" t="s">
        <v>43</v>
      </c>
      <c r="C2" s="31" t="n">
        <v>0</v>
      </c>
      <c r="D2" s="31" t="n">
        <v>0</v>
      </c>
      <c r="E2" s="36" t="n">
        <f aca="false">COUNTIF('2. Personalistatistika'!C:C,'6. Hindamine'!B2)</f>
        <v>11</v>
      </c>
      <c r="F2" s="37" t="n">
        <f aca="false">C2/(E2-D2)</f>
        <v>0</v>
      </c>
      <c r="G2" s="24" t="str">
        <f aca="false">IFERROR(IF(F2&gt;100%,"Palun vaata, kas esitatud andmed on 31.12. seisuga tööl olnud ametnike kohta",""),"")</f>
        <v/>
      </c>
    </row>
    <row r="3" customFormat="false" ht="13.8" hidden="false" customHeight="false" outlineLevel="0" collapsed="false">
      <c r="A3" s="19" t="str">
        <f aca="false">IF(Kontaktandmed!$B$4=0,"",Kontaktandmed!$B$4)</f>
        <v>Antsla vald</v>
      </c>
      <c r="B3" s="31" t="s">
        <v>49</v>
      </c>
      <c r="C3" s="31" t="n">
        <v>0</v>
      </c>
      <c r="D3" s="31" t="n">
        <v>0</v>
      </c>
      <c r="E3" s="36" t="n">
        <f aca="false">COUNTIF('2. Personalistatistika'!C:C,'6. Hindamine'!B3)</f>
        <v>17</v>
      </c>
      <c r="F3" s="37" t="n">
        <f aca="false">C3/(E3-D3)</f>
        <v>0</v>
      </c>
      <c r="G3" s="24" t="str">
        <f aca="false">IFERROR(IF(F3&gt;100%,"Palun vaata, kas esitatud andmed on 31.12. seisuga tööl olnud töötajate kohta",""),"")</f>
        <v/>
      </c>
    </row>
    <row r="4" customFormat="false" ht="13.8" hidden="false" customHeight="false" outlineLevel="0" collapsed="false">
      <c r="A4" s="19" t="str">
        <f aca="false">IF(Kontaktandmed!$B$4=0,"",Kontaktandmed!$B$4)</f>
        <v>Antsla vald</v>
      </c>
      <c r="B4" s="19" t="s">
        <v>89</v>
      </c>
      <c r="C4" s="19" t="n">
        <f aca="false">SUM(C2:C3)</f>
        <v>0</v>
      </c>
      <c r="D4" s="19" t="n">
        <f aca="false">SUM(D2:D3)</f>
        <v>0</v>
      </c>
      <c r="E4" s="19" t="n">
        <f aca="false">SUM(E2:E3)</f>
        <v>28</v>
      </c>
      <c r="F4" s="37" t="n">
        <f aca="false">C4/(E4-D4)</f>
        <v>0</v>
      </c>
      <c r="G4" s="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K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J5" activeCellId="0" sqref="J5"/>
    </sheetView>
  </sheetViews>
  <sheetFormatPr defaultColWidth="8.70703125" defaultRowHeight="13.8" zeroHeight="false" outlineLevelRow="0" outlineLevelCol="0"/>
  <cols>
    <col collapsed="false" customWidth="true" hidden="false" outlineLevel="0" max="7" min="1" style="25" width="15.63"/>
    <col collapsed="false" customWidth="true" hidden="false" outlineLevel="0" max="8" min="8" style="25" width="13.36"/>
    <col collapsed="false" customWidth="true" hidden="false" outlineLevel="0" max="9" min="9" style="25" width="11.45"/>
    <col collapsed="false" customWidth="true" hidden="false" outlineLevel="0" max="10" min="10" style="25" width="13.55"/>
  </cols>
  <sheetData>
    <row r="1" customFormat="false" ht="111" hidden="false" customHeight="true" outlineLevel="0" collapsed="false">
      <c r="A1" s="15" t="s">
        <v>2</v>
      </c>
      <c r="B1" s="15" t="s">
        <v>30</v>
      </c>
      <c r="C1" s="15" t="s">
        <v>95</v>
      </c>
      <c r="D1" s="15" t="s">
        <v>96</v>
      </c>
      <c r="E1" s="15" t="s">
        <v>97</v>
      </c>
      <c r="F1" s="15" t="s">
        <v>98</v>
      </c>
      <c r="G1" s="15" t="s">
        <v>99</v>
      </c>
      <c r="H1" s="15" t="s">
        <v>100</v>
      </c>
      <c r="I1" s="15" t="s">
        <v>101</v>
      </c>
      <c r="J1" s="15" t="s">
        <v>102</v>
      </c>
      <c r="K1" s="17" t="s">
        <v>103</v>
      </c>
    </row>
    <row r="2" customFormat="false" ht="13.8" hidden="false" customHeight="false" outlineLevel="0" collapsed="false">
      <c r="A2" s="38" t="str">
        <f aca="false">IF(Kontaktandmed!$B$4=0,"",Kontaktandmed!$B$4)</f>
        <v>Antsla vald</v>
      </c>
      <c r="B2" s="16" t="s">
        <v>36</v>
      </c>
      <c r="C2" s="16" t="s">
        <v>104</v>
      </c>
      <c r="D2" s="16" t="s">
        <v>105</v>
      </c>
      <c r="E2" s="16" t="n">
        <v>1</v>
      </c>
      <c r="F2" s="16" t="s">
        <v>43</v>
      </c>
      <c r="G2" s="16" t="s">
        <v>46</v>
      </c>
      <c r="H2" s="16" t="s">
        <v>106</v>
      </c>
      <c r="I2" s="16" t="n">
        <v>1</v>
      </c>
      <c r="J2" s="16" t="n">
        <v>1</v>
      </c>
      <c r="K2" s="39" t="str">
        <f aca="false">IF((SUM(J2:J4000))-(COUNTIFS('4. Tulemised'!D2:D4000,"&gt; "))=0,"OK","Kontrolli")</f>
        <v>OK</v>
      </c>
    </row>
    <row r="3" customFormat="false" ht="13.8" hidden="false" customHeight="false" outlineLevel="0" collapsed="false">
      <c r="A3" s="16" t="str">
        <f aca="false">IF(Kontaktandmed!$B$4=0,"",Kontaktandmed!$B$4)</f>
        <v>Antsla vald</v>
      </c>
      <c r="B3" s="16" t="s">
        <v>36</v>
      </c>
      <c r="C3" s="16" t="s">
        <v>107</v>
      </c>
      <c r="D3" s="16" t="s">
        <v>105</v>
      </c>
      <c r="E3" s="16" t="n">
        <v>1</v>
      </c>
      <c r="F3" s="16" t="s">
        <v>43</v>
      </c>
      <c r="G3" s="16" t="s">
        <v>46</v>
      </c>
      <c r="H3" s="16" t="s">
        <v>106</v>
      </c>
      <c r="I3" s="16" t="n">
        <v>2</v>
      </c>
      <c r="J3" s="16" t="n">
        <v>1</v>
      </c>
      <c r="K3" s="3"/>
    </row>
    <row r="4" customFormat="false" ht="13.8" hidden="false" customHeight="false" outlineLevel="0" collapsed="false">
      <c r="A4" s="16" t="s">
        <v>3</v>
      </c>
      <c r="B4" s="16" t="s">
        <v>36</v>
      </c>
      <c r="C4" s="16" t="s">
        <v>108</v>
      </c>
      <c r="D4" s="16" t="s">
        <v>57</v>
      </c>
      <c r="E4" s="16" t="n">
        <v>1</v>
      </c>
      <c r="F4" s="16" t="s">
        <v>49</v>
      </c>
      <c r="G4" s="16" t="s">
        <v>46</v>
      </c>
      <c r="H4" s="16" t="s">
        <v>109</v>
      </c>
      <c r="I4" s="16" t="n">
        <v>1</v>
      </c>
      <c r="J4" s="16" t="n">
        <v>1</v>
      </c>
      <c r="K4" s="3"/>
    </row>
    <row r="5" customFormat="false" ht="13.8" hidden="false" customHeight="false" outlineLevel="0" collapsed="false">
      <c r="A5" s="16" t="s">
        <v>3</v>
      </c>
      <c r="B5" s="16" t="s">
        <v>36</v>
      </c>
      <c r="C5" s="16" t="s">
        <v>110</v>
      </c>
      <c r="D5" s="16" t="s">
        <v>57</v>
      </c>
      <c r="E5" s="16" t="n">
        <v>1</v>
      </c>
      <c r="F5" s="16" t="s">
        <v>49</v>
      </c>
      <c r="G5" s="16" t="s">
        <v>46</v>
      </c>
      <c r="H5" s="16" t="s">
        <v>109</v>
      </c>
      <c r="I5" s="16" t="n">
        <v>1</v>
      </c>
      <c r="J5" s="16" t="n">
        <v>1</v>
      </c>
      <c r="K5" s="3"/>
    </row>
    <row r="6" customFormat="false" ht="13.8" hidden="false" customHeight="false" outlineLevel="0" collapsed="false">
      <c r="A6" s="16"/>
      <c r="B6" s="16"/>
      <c r="C6" s="16"/>
      <c r="D6" s="16"/>
      <c r="E6" s="16"/>
      <c r="F6" s="16"/>
      <c r="G6" s="16"/>
      <c r="H6" s="16"/>
      <c r="I6" s="16"/>
      <c r="J6" s="16"/>
      <c r="K6" s="3"/>
    </row>
  </sheetData>
  <dataValidations count="4">
    <dataValidation allowBlank="true" errorStyle="stop" operator="between" showDropDown="false" showErrorMessage="false" showInputMessage="true" sqref="H2:H100" type="list">
      <formula1>Klassifikaatorid!$A$35:$A$37</formula1>
      <formula2>0</formula2>
    </dataValidation>
    <dataValidation allowBlank="true" errorStyle="stop" operator="between" showDropDown="false" showErrorMessage="false" showInputMessage="true" sqref="F2:F101" type="list">
      <formula1>Klassifikaatorid!$A$18:$A$19</formula1>
      <formula2>0</formula2>
    </dataValidation>
    <dataValidation allowBlank="true" errorStyle="stop" operator="between" showDropDown="false" showErrorMessage="false" showInputMessage="true" sqref="G2:G100" type="list">
      <formula1>Klassifikaatorid!$A$22:$A$23</formula1>
      <formula2>0</formula2>
    </dataValidation>
    <dataValidation allowBlank="true" errorStyle="stop" operator="between" showDropDown="false" showErrorMessage="true" showInputMessage="true" sqref="D2:D100" type="list">
      <formula1>Klassifikaatorid!$A$122:$A$140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306</TotalTime>
  <Application>LibreOffice/7.5.3.2$Windows_X86_64 LibreOffice_project/9f56dff12ba03b9acd7730a5a481eea045e468f3</Application>
  <AppVersion>15.0000</AppVersion>
  <Company>RIK</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2020-12-14T08:54:27Z</dcterms:created>
  <dc:creator>Anneli Lunts</dc:creator>
  <dc:description/>
  <dc:language>et-EE</dc:language>
  <cp:lastModifiedBy>Tiina Vares</cp:lastModifiedBy>
  <cp:lastPrinted>2024-02-07T15:48:47Z</cp:lastPrinted>
  <dcterms:modified xsi:type="dcterms:W3CDTF">2024-02-09T09:17:47Z</dcterms:modified>
  <cp:revision>39</cp:revision>
  <dc:subject/>
  <dc:title/>
</cp:coreProperties>
</file>

<file path=docProps/custom.xml><?xml version="1.0" encoding="utf-8"?>
<Properties xmlns="http://schemas.openxmlformats.org/officeDocument/2006/custom-properties" xmlns:vt="http://schemas.openxmlformats.org/officeDocument/2006/docPropsVTypes"/>
</file>